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820" tabRatio="980" activeTab="6"/>
  </bookViews>
  <sheets>
    <sheet name="价格目录" sheetId="1" r:id="rId1"/>
    <sheet name="公司通讯录" sheetId="3" r:id="rId2"/>
    <sheet name="快鑫达客户托运条款" sheetId="67" r:id="rId3"/>
    <sheet name="DHL走货须知" sheetId="4" r:id="rId4"/>
    <sheet name="香港DHL代理价" sheetId="2" r:id="rId5"/>
    <sheet name="香港DHL代理账号分区表" sheetId="5" r:id="rId6"/>
    <sheet name="香港DHL特价B" sheetId="7" r:id="rId7"/>
    <sheet name="香港DHL特价C" sheetId="8" r:id="rId8"/>
    <sheet name="香港DHL特价C分区" sheetId="9" r:id="rId9"/>
    <sheet name="香港DHL特价D" sheetId="99" r:id="rId10"/>
    <sheet name="香港DHL特价D分区" sheetId="100" r:id="rId11"/>
    <sheet name="香港DHL美国FBA价格" sheetId="109" r:id="rId12"/>
    <sheet name="香港DHL除6000促销价" sheetId="87" r:id="rId13"/>
    <sheet name="香港DHL除6000促销价分区表" sheetId="106" r:id="rId14"/>
    <sheet name="香港DHL大货除6000促销价" sheetId="123" r:id="rId15"/>
    <sheet name="大陆DHL代理重货价" sheetId="17" r:id="rId16"/>
    <sheet name="大陆DHL代理重货价分区" sheetId="18" r:id="rId17"/>
    <sheet name="大陆DHL小货促销价" sheetId="112" r:id="rId18"/>
    <sheet name="大陆DHL小货促销价分区" sheetId="121" r:id="rId19"/>
    <sheet name="大陆DHL特价A" sheetId="19" r:id="rId20"/>
    <sheet name="大陆DHL特价A分区表" sheetId="107" r:id="rId21"/>
    <sheet name="香港TNT全球15N价A" sheetId="26" r:id="rId22"/>
    <sheet name="大陆TNT全球快递结算价" sheetId="28" r:id="rId23"/>
    <sheet name="大陆TNT全球快递分区" sheetId="29" r:id="rId24"/>
    <sheet name="大陆TNT经济快递结算价" sheetId="30" r:id="rId25"/>
    <sheet name="大陆TNT经济分区" sheetId="31" r:id="rId26"/>
    <sheet name="深圳TNT全球15N代理价" sheetId="71" r:id="rId27"/>
    <sheet name="深圳TNT空派S87除6000价" sheetId="33" r:id="rId28"/>
    <sheet name="大陆中速TNT小货价" sheetId="79" r:id="rId29"/>
    <sheet name="大陆中速TNT小货价分区" sheetId="80" r:id="rId30"/>
    <sheet name="香港联邦IE代理价" sheetId="34" r:id="rId31"/>
    <sheet name="香港联邦IE代理分区表" sheetId="35" r:id="rId32"/>
    <sheet name="香港联邦IP代理价" sheetId="36" r:id="rId33"/>
    <sheet name="香港联邦IP代理价分区" sheetId="37" r:id="rId34"/>
    <sheet name="香港联邦临时周促销IE价" sheetId="38" r:id="rId35"/>
    <sheet name="香港联邦临时周促销IP价" sheetId="39" r:id="rId36"/>
    <sheet name="香港联邦欧美除6000周促销" sheetId="40" r:id="rId37"/>
    <sheet name="香港联邦美加墨IP特惠价" sheetId="120" r:id="rId38"/>
    <sheet name="大陆联邦IE特价A" sheetId="75" r:id="rId39"/>
    <sheet name="大陆联邦IP特价A" sheetId="42" r:id="rId40"/>
    <sheet name="大陆FEDEX分区表" sheetId="43" r:id="rId41"/>
    <sheet name="大陆Fedex-大货IE特惠价B" sheetId="44" r:id="rId42"/>
    <sheet name="大陆Fedex-大货IP特惠价B" sheetId="45" r:id="rId43"/>
    <sheet name="大陆联邦IE特价C內电" sheetId="102" r:id="rId44"/>
    <sheet name="大陆联邦IP特价C內电" sheetId="101" r:id="rId45"/>
    <sheet name="大陆联邦IP特价D" sheetId="104" r:id="rId46"/>
    <sheet name="大陆联邦2021年1月1执行附加费表" sheetId="103" r:id="rId47"/>
    <sheet name="UPS公布价" sheetId="49" r:id="rId48"/>
    <sheet name="UPS分区表" sheetId="50" r:id="rId49"/>
    <sheet name="香港UPS红单B价" sheetId="51" r:id="rId50"/>
    <sheet name="香港UPS红单C价" sheetId="52" r:id="rId51"/>
    <sheet name="香港UPS红单特价D" sheetId="90" r:id="rId52"/>
    <sheet name="香港UPS红单纯电价" sheetId="53" r:id="rId53"/>
    <sheet name="香港UPS红单除7000价格" sheetId="86" r:id="rId54"/>
    <sheet name="香港UPS红单除6000特价" sheetId="54" r:id="rId55"/>
    <sheet name="大陆UPS红单特惠价" sheetId="62" r:id="rId56"/>
    <sheet name="大陆UPS蓝单特惠价" sheetId="63" r:id="rId57"/>
    <sheet name="大陆UPS南美非洲红蓝单特惠价" sheetId="74" r:id="rId58"/>
    <sheet name="大陆UPS南美非洲分区表" sheetId="122" r:id="rId59"/>
    <sheet name="大陆UPS红单除6000小货价" sheetId="82" r:id="rId60"/>
    <sheet name="大陆UPS蓝单除6000小货价" sheetId="83" r:id="rId61"/>
    <sheet name="UPS进口到香港-JK价 " sheetId="64" r:id="rId62"/>
    <sheet name="DHL进口到香港价格" sheetId="84" r:id="rId63"/>
    <sheet name="DHL进口到香港分区表" sheetId="85" r:id="rId64"/>
    <sheet name="大陆ARAMEX专线价格" sheetId="65" r:id="rId65"/>
    <sheet name="大陆EMS" sheetId="66" r:id="rId66"/>
    <sheet name="Sheet1" sheetId="69" r:id="rId67"/>
  </sheets>
  <calcPr calcId="144525"/>
</workbook>
</file>

<file path=xl/sharedStrings.xml><?xml version="1.0" encoding="utf-8"?>
<sst xmlns="http://schemas.openxmlformats.org/spreadsheetml/2006/main" count="15372" uniqueCount="5558">
  <si>
    <r>
      <rPr>
        <b/>
        <sz val="36"/>
        <rFont val="宋体"/>
        <charset val="134"/>
      </rPr>
      <t xml:space="preserve">             快鑫达报价总目录  </t>
    </r>
    <r>
      <rPr>
        <b/>
        <sz val="28"/>
        <rFont val="宋体"/>
        <charset val="134"/>
      </rPr>
      <t xml:space="preserve">        </t>
    </r>
  </si>
  <si>
    <t>公司报价查询网站：www.szkxd56.com</t>
  </si>
  <si>
    <t xml:space="preserve">注册号：440306108127810                                                                      地址：深圳市宝安区福永街道怀德社区新村区粮食大院7号厂房 </t>
  </si>
  <si>
    <t>渠道</t>
  </si>
  <si>
    <t>渠道名称</t>
  </si>
  <si>
    <t>进入价格</t>
  </si>
  <si>
    <t>进入分区</t>
  </si>
  <si>
    <t>生效日期</t>
  </si>
  <si>
    <t>渠道说明</t>
  </si>
  <si>
    <t>公司通讯录</t>
  </si>
  <si>
    <t>点击进入</t>
  </si>
  <si>
    <t>快鑫达客户托运条款</t>
  </si>
  <si>
    <t>DHL走货须知</t>
  </si>
  <si>
    <t>DHL</t>
  </si>
  <si>
    <t>1，香港DHL代理价</t>
  </si>
  <si>
    <t>点击进入价格</t>
  </si>
  <si>
    <t>点击进入分区</t>
  </si>
  <si>
    <r>
      <rPr>
        <b/>
        <sz val="10"/>
        <rFont val="宋体"/>
        <charset val="134"/>
      </rPr>
      <t>我司自主打单操作，每天两班港车，中班截单</t>
    </r>
    <r>
      <rPr>
        <b/>
        <sz val="10"/>
        <rFont val="Arial"/>
        <charset val="134"/>
      </rPr>
      <t>11:30</t>
    </r>
    <r>
      <rPr>
        <b/>
        <sz val="10"/>
        <rFont val="宋体"/>
        <charset val="134"/>
      </rPr>
      <t>前，下午班车</t>
    </r>
    <r>
      <rPr>
        <b/>
        <sz val="10"/>
        <rFont val="Arial"/>
        <charset val="134"/>
      </rPr>
      <t>14:30</t>
    </r>
    <r>
      <rPr>
        <b/>
        <sz val="10"/>
        <rFont val="宋体"/>
        <charset val="134"/>
      </rPr>
      <t>前。可接带电</t>
    </r>
  </si>
  <si>
    <t>2，香港DHL特价A</t>
  </si>
  <si>
    <t>时效第2天，不接带电池产品，其它无限制，贸易账号，不能原发票中转！</t>
  </si>
  <si>
    <t>3，香港DHL特价B</t>
  </si>
  <si>
    <t>主推渠道，自主打单操作，截单16:30前，第2天提取，不接带电产品</t>
  </si>
  <si>
    <t>4，香港DHL特价C</t>
  </si>
  <si>
    <t>主推渠道，我司自主打单操作，截单13:30前，当天提取，最迟第2天</t>
  </si>
  <si>
    <t>5，香港DHL小货特价E</t>
  </si>
  <si>
    <t>我司自行打单操作，美加墨波，小货优势大，可以接内电产品。</t>
  </si>
  <si>
    <t>6，香港DHL特价F</t>
  </si>
  <si>
    <t>我司自主打单操作，只接电子产品</t>
  </si>
  <si>
    <t>7，香港DHL除6000促销价</t>
  </si>
  <si>
    <t>主推渠道，我司自主打单操作，截单16:30前，第2天提取</t>
  </si>
  <si>
    <t>8，香港DHL部分国家特价</t>
  </si>
  <si>
    <t>欧洲，南美，非洲，南太平洋等国家价格优势大，新增美加墨等价格</t>
  </si>
  <si>
    <t>8，深圳DHL小货价格</t>
  </si>
  <si>
    <t>主推渠道，我司自主打单操作</t>
  </si>
  <si>
    <t>9，大陆DHL代理重货价</t>
  </si>
  <si>
    <t>我司自主打单，长期稳定</t>
  </si>
  <si>
    <t>10，大陆DHL特价A</t>
  </si>
  <si>
    <t>时效当天！</t>
  </si>
  <si>
    <t>11，大陆DHL除6000促销价</t>
  </si>
  <si>
    <t>12，台湾DHL小货特惠价</t>
  </si>
  <si>
    <t>时效隔天</t>
  </si>
  <si>
    <t>13，巴林DHL小货特惠价</t>
  </si>
  <si>
    <t>我司自主打单操作，时效隔天</t>
  </si>
  <si>
    <t>TNT</t>
  </si>
  <si>
    <t>1，香港TNT大货经济价A</t>
  </si>
  <si>
    <t>时效港车顺利下，当天提取，否则第2天</t>
  </si>
  <si>
    <t>2，香港TNT经济价B</t>
  </si>
  <si>
    <t>第2天提取转运</t>
  </si>
  <si>
    <t>3，大陆TNT全球快递结算价</t>
  </si>
  <si>
    <t>主推渠道，价格优势，当天提取</t>
  </si>
  <si>
    <t>4，大陆TNT经济快递结算价</t>
  </si>
  <si>
    <r>
      <rPr>
        <b/>
        <sz val="11"/>
        <rFont val="宋体"/>
        <charset val="134"/>
      </rPr>
      <t>5</t>
    </r>
    <r>
      <rPr>
        <b/>
        <sz val="11"/>
        <rFont val="宋体"/>
        <charset val="134"/>
      </rPr>
      <t>.大陆TNT大货经济周促销</t>
    </r>
  </si>
  <si>
    <r>
      <rPr>
        <b/>
        <sz val="11"/>
        <rFont val="宋体"/>
        <charset val="134"/>
      </rPr>
      <t>6</t>
    </r>
    <r>
      <rPr>
        <b/>
        <sz val="11"/>
        <rFont val="宋体"/>
        <charset val="134"/>
      </rPr>
      <t>.大陆TNT空派S87除6000价</t>
    </r>
  </si>
  <si>
    <t>FEDEX</t>
  </si>
  <si>
    <t>1，香港联邦IE代理价格</t>
  </si>
  <si>
    <t>第2天提取，我司自主操作打单</t>
  </si>
  <si>
    <t>2，香港联邦IP代理价格</t>
  </si>
  <si>
    <t>第2天提取，我司自主操作打单，可以出移动电源</t>
  </si>
  <si>
    <t>3，香港联邦临时周促销IE价</t>
  </si>
  <si>
    <t>4，香港联邦临时周促销IP价</t>
  </si>
  <si>
    <t>我司自主操作打单，</t>
  </si>
  <si>
    <t>5，香港联邦欧美除6000周促销价</t>
  </si>
  <si>
    <t>6，香港联邦贸易大货IP特惠价</t>
  </si>
  <si>
    <t>7，大陆联邦IP小货价</t>
  </si>
  <si>
    <t>当天上网，不排仓，我司自行操作</t>
  </si>
  <si>
    <t>8，大陆联邦大货IE特惠价</t>
  </si>
  <si>
    <t>主推渠道，澳大利亚价格优势，当天上网，不排仓，我司自行操作</t>
  </si>
  <si>
    <t>9，大陆联邦IP大货特惠价</t>
  </si>
  <si>
    <t>10，大陆联邦IE除6000促销价</t>
  </si>
  <si>
    <t>11，大陆联邦IP除6000促销价</t>
  </si>
  <si>
    <t>UPS</t>
  </si>
  <si>
    <t>1，香港UPS公布价</t>
  </si>
  <si>
    <r>
      <rPr>
        <b/>
        <sz val="11"/>
        <rFont val="宋体"/>
        <charset val="134"/>
      </rPr>
      <t>2.香港</t>
    </r>
    <r>
      <rPr>
        <b/>
        <sz val="11"/>
        <rFont val="Arial"/>
        <charset val="134"/>
      </rPr>
      <t>UPS</t>
    </r>
    <r>
      <rPr>
        <b/>
        <sz val="11"/>
        <rFont val="宋体"/>
        <charset val="134"/>
      </rPr>
      <t>红单特价</t>
    </r>
    <r>
      <rPr>
        <b/>
        <sz val="11"/>
        <rFont val="Arial"/>
        <charset val="134"/>
      </rPr>
      <t>B</t>
    </r>
  </si>
  <si>
    <t>我司自行打单，长期稳定，当天提取</t>
  </si>
  <si>
    <t>3，香港UPS红单特价C</t>
  </si>
  <si>
    <t>主推渠道，我司自行打单，长期稳定，当天提取，东南亚小货优势大</t>
  </si>
  <si>
    <t>4，香港UPS红单移动电源价</t>
  </si>
  <si>
    <t>可接纯电池  移动电源</t>
  </si>
  <si>
    <t>5，香港UPS红单除6000特价</t>
  </si>
  <si>
    <t>材积除6000，时效当天，</t>
  </si>
  <si>
    <t>6，香港UPS南美非洲红蓝单特价</t>
  </si>
  <si>
    <t>南美非洲价格优势</t>
  </si>
  <si>
    <t>7，香港UPS蓝单除6000促销价</t>
  </si>
  <si>
    <t>8，香港UPS蓝单优惠价A</t>
  </si>
  <si>
    <t>9，香港UPS蓝单移动电源价</t>
  </si>
  <si>
    <t>时效当天提取！</t>
  </si>
  <si>
    <t>10，大陆UPS红单除6000价</t>
  </si>
  <si>
    <t>11，大陆UPS蓝单除6000价</t>
  </si>
  <si>
    <t>12，大陆UPS欧美红单特惠价</t>
  </si>
  <si>
    <t>13，大陆UPS欧美蓝单特惠价</t>
  </si>
  <si>
    <t>UPS进口到香港价格</t>
  </si>
  <si>
    <t>DHL进口到香港价格</t>
  </si>
  <si>
    <t>大陆ARAMEX专线价格</t>
  </si>
  <si>
    <t>不接带电</t>
  </si>
  <si>
    <t>1，大陆MES</t>
  </si>
  <si>
    <t>深圳市快鑫达国际物流有限公司</t>
  </si>
  <si>
    <t xml:space="preserve">                  非常感谢贵司对我司业务的大力支持！为了提高我司各部门的服务质量,更</t>
  </si>
  <si>
    <t xml:space="preserve">                好的、更快的为客户反馈最新的信息,我司决定增加以下电话,请各代理多多支持</t>
  </si>
  <si>
    <t>我司各部门通讯一览表:</t>
  </si>
  <si>
    <t>返回目录</t>
  </si>
  <si>
    <t>公司名称</t>
  </si>
  <si>
    <t>地址</t>
  </si>
  <si>
    <t xml:space="preserve">深圳市宝安区福永街道怀德社区新村区粮食大院7号厂房  </t>
  </si>
  <si>
    <t>电话:</t>
  </si>
  <si>
    <t>0755-29601296/81451769</t>
  </si>
  <si>
    <t>部门</t>
  </si>
  <si>
    <t>姓名</t>
  </si>
  <si>
    <t>手机</t>
  </si>
  <si>
    <t>工作职责</t>
  </si>
  <si>
    <t>QQ</t>
  </si>
  <si>
    <t>E--MAIL</t>
  </si>
  <si>
    <t>公司运营总经理</t>
  </si>
  <si>
    <t>卢祥禄</t>
  </si>
  <si>
    <t>13543339059/18038054418</t>
  </si>
  <si>
    <t>负责公司内部运营</t>
  </si>
  <si>
    <t>KXDLU@126.com</t>
  </si>
  <si>
    <t>市场销售主管</t>
  </si>
  <si>
    <t>黄然</t>
  </si>
  <si>
    <r>
      <rPr>
        <sz val="11"/>
        <rFont val="宋体"/>
        <charset val="134"/>
      </rPr>
      <t>18038054428</t>
    </r>
    <r>
      <rPr>
        <sz val="11"/>
        <rFont val="宋体"/>
        <charset val="134"/>
      </rPr>
      <t>/13246795938</t>
    </r>
  </si>
  <si>
    <t>负责销售</t>
  </si>
  <si>
    <t>2355609076@qq.com</t>
  </si>
  <si>
    <t>业务跟单员</t>
  </si>
  <si>
    <t>何海霞</t>
  </si>
  <si>
    <t>负责客户维护</t>
  </si>
  <si>
    <t>王莹莹</t>
  </si>
  <si>
    <t>业务专员</t>
  </si>
  <si>
    <t>王亚辉</t>
  </si>
  <si>
    <t>2355609074@qq.com</t>
  </si>
  <si>
    <t>王海洋</t>
  </si>
  <si>
    <t>郑菲</t>
  </si>
  <si>
    <t>18025321609/13714379540</t>
  </si>
  <si>
    <t>1535816966@qq.com</t>
  </si>
  <si>
    <t>李翠林</t>
  </si>
  <si>
    <t>18033418975/13543339141</t>
  </si>
  <si>
    <t>2355609084@qq.com</t>
  </si>
  <si>
    <t>姜敬武</t>
  </si>
  <si>
    <t>2355609083@QQ.COM</t>
  </si>
  <si>
    <t>寇东铭</t>
  </si>
  <si>
    <t>2355609085@qq.com</t>
  </si>
  <si>
    <t>莫胜凤</t>
  </si>
  <si>
    <t>出纳</t>
  </si>
  <si>
    <t>史艳飞</t>
  </si>
  <si>
    <t>负责转款，收款</t>
  </si>
  <si>
    <t>会计1</t>
  </si>
  <si>
    <t>徐丽平</t>
  </si>
  <si>
    <t>负责出帐</t>
  </si>
  <si>
    <t>会计2</t>
  </si>
  <si>
    <t>叶明珠</t>
  </si>
  <si>
    <t>负责进帐</t>
  </si>
  <si>
    <t>港前客服</t>
  </si>
  <si>
    <t>王小姐/黄小姐</t>
  </si>
  <si>
    <t>负责港前问题件处理</t>
  </si>
  <si>
    <t>2355609082/2355609073</t>
  </si>
  <si>
    <t>港后客服（主管）</t>
  </si>
  <si>
    <t>位冰冰</t>
  </si>
  <si>
    <t>负责港后问题处理</t>
  </si>
  <si>
    <t>操作部主管</t>
  </si>
  <si>
    <t>鲁华信</t>
  </si>
  <si>
    <t>快件的收出仓管理</t>
  </si>
  <si>
    <r>
      <rPr>
        <b/>
        <sz val="18"/>
        <rFont val="宋体"/>
        <charset val="134"/>
      </rPr>
      <t>二、我司</t>
    </r>
    <r>
      <rPr>
        <b/>
        <sz val="18"/>
        <color indexed="10"/>
        <rFont val="宋体"/>
        <charset val="134"/>
      </rPr>
      <t>银行帐号</t>
    </r>
    <r>
      <rPr>
        <b/>
        <sz val="18"/>
        <rFont val="宋体"/>
        <charset val="134"/>
      </rPr>
      <t>表</t>
    </r>
  </si>
  <si>
    <t>开户银行：中国银行 福永支行</t>
  </si>
  <si>
    <t xml:space="preserve"> 帐号名:史艳飞</t>
  </si>
  <si>
    <t xml:space="preserve">    卡号：6216 6020 0000 2808 580</t>
  </si>
  <si>
    <t>开户银行：中国工商银行 福永支行</t>
  </si>
  <si>
    <t>银行帐号：622203 40000200 32979</t>
  </si>
  <si>
    <t>开户银行：中国农业银行  福永支行</t>
  </si>
  <si>
    <t xml:space="preserve"> 帐户名：王前防</t>
  </si>
  <si>
    <t>卡号：6228 4301 2004 3733 317</t>
  </si>
  <si>
    <t>开户银行：深圳建设银行      福永支行</t>
  </si>
  <si>
    <t xml:space="preserve"> 账户名:史艳飞</t>
  </si>
  <si>
    <t>卡号:6217 0072 0009 3305 293</t>
  </si>
  <si>
    <t>支付宝号：13418879423</t>
  </si>
  <si>
    <t>账户名：史艳飞</t>
  </si>
  <si>
    <t>对公开户银行：深圳农村商业银行  农电支行</t>
  </si>
  <si>
    <t xml:space="preserve"> 帐号名:深圳市快鑫达国际物流有限公司</t>
  </si>
  <si>
    <t>银行帐号：0001 5475 4166</t>
  </si>
  <si>
    <t>备注：本帐号是对公帐号，需经本公司同意方能打帐款！</t>
  </si>
  <si>
    <t>为提高公司服务质量，满足客户走货需求，与客户达成长期平等合作，互惠互利的原则，我司特制定以下托运条款：</t>
  </si>
  <si>
    <r>
      <rPr>
        <b/>
        <sz val="14"/>
        <rFont val="Times New Roman"/>
        <charset val="134"/>
      </rPr>
      <t>1.</t>
    </r>
    <r>
      <rPr>
        <b/>
        <sz val="7"/>
        <rFont val="Times New Roman"/>
        <charset val="134"/>
      </rPr>
      <t xml:space="preserve">     </t>
    </r>
    <r>
      <rPr>
        <b/>
        <sz val="14"/>
        <rFont val="宋体"/>
        <charset val="134"/>
      </rPr>
      <t>结算方式</t>
    </r>
    <r>
      <rPr>
        <b/>
        <sz val="14"/>
        <rFont val="Times New Roman"/>
        <charset val="134"/>
      </rPr>
      <t>:</t>
    </r>
    <r>
      <rPr>
        <b/>
        <sz val="14"/>
        <rFont val="宋体"/>
        <charset val="134"/>
      </rPr>
      <t>我司严格执行现金或预付金额的结款方式，如因为货款问题导致货物时效延误，我司概不承担相关责任。</t>
    </r>
  </si>
  <si>
    <r>
      <rPr>
        <b/>
        <sz val="14"/>
        <rFont val="Times New Roman"/>
        <charset val="134"/>
      </rPr>
      <t>2.</t>
    </r>
    <r>
      <rPr>
        <b/>
        <sz val="7"/>
        <rFont val="Times New Roman"/>
        <charset val="134"/>
      </rPr>
      <t xml:space="preserve">     </t>
    </r>
    <r>
      <rPr>
        <b/>
        <sz val="14"/>
        <rFont val="宋体"/>
        <charset val="134"/>
      </rPr>
      <t>不能隐瞒假报货物，仿牌，液体，易燃易爆物品，珠宝，药物，毒品，光碟等危险违法货物一律拒收！带电池或电机，带液体、粉末，仿牌等货物如未如实申报产生罚款我司将向发件方收取，收费标准以各渠道规定为准。</t>
    </r>
  </si>
  <si>
    <r>
      <rPr>
        <b/>
        <sz val="14"/>
        <rFont val="Times New Roman"/>
        <charset val="134"/>
      </rPr>
      <t>3.</t>
    </r>
    <r>
      <rPr>
        <b/>
        <sz val="7"/>
        <rFont val="Times New Roman"/>
        <charset val="134"/>
      </rPr>
      <t xml:space="preserve">     </t>
    </r>
    <r>
      <rPr>
        <b/>
        <sz val="14"/>
        <rFont val="宋体"/>
        <charset val="134"/>
      </rPr>
      <t>偏远地区费用：偏远地区需加收偏远派送费，我司不保证所有货物出口都能查到偏远，如账单下来有偏远费产生，需向发件方收取，收费标准以账单为准。</t>
    </r>
  </si>
  <si>
    <r>
      <rPr>
        <b/>
        <sz val="14"/>
        <rFont val="Times New Roman"/>
        <charset val="134"/>
      </rPr>
      <t>4.</t>
    </r>
    <r>
      <rPr>
        <b/>
        <sz val="7"/>
        <rFont val="Times New Roman"/>
        <charset val="134"/>
      </rPr>
      <t xml:space="preserve">     </t>
    </r>
    <r>
      <rPr>
        <b/>
        <sz val="14"/>
        <rFont val="宋体"/>
        <charset val="134"/>
      </rPr>
      <t>更改地址费用：我司出货以客户提供的发票为准，如因收货地址或电话，联系人有误导致货物在目的地需要更改收货地址，电话</t>
    </r>
    <r>
      <rPr>
        <b/>
        <sz val="14"/>
        <rFont val="Times New Roman"/>
        <charset val="134"/>
      </rPr>
      <t xml:space="preserve"> </t>
    </r>
    <r>
      <rPr>
        <b/>
        <sz val="14"/>
        <rFont val="宋体"/>
        <charset val="134"/>
      </rPr>
      <t>联系人而产生的更改地址费我司会向发件方索取，目的地收件人自行更改地址产生的更改地址费我司会向发件人收取，收费标准以账单为准。</t>
    </r>
  </si>
  <si>
    <r>
      <rPr>
        <b/>
        <sz val="14"/>
        <rFont val="Times New Roman"/>
        <charset val="134"/>
      </rPr>
      <t>5.</t>
    </r>
    <r>
      <rPr>
        <b/>
        <sz val="7"/>
        <rFont val="Times New Roman"/>
        <charset val="134"/>
      </rPr>
      <t xml:space="preserve">     </t>
    </r>
    <r>
      <rPr>
        <b/>
        <sz val="14"/>
        <rFont val="宋体"/>
        <charset val="134"/>
      </rPr>
      <t>海关税金：运费不含发票税金及目的地关税</t>
    </r>
    <r>
      <rPr>
        <b/>
        <sz val="14"/>
        <rFont val="Times New Roman"/>
        <charset val="134"/>
      </rPr>
      <t>,</t>
    </r>
    <r>
      <rPr>
        <b/>
        <sz val="14"/>
        <rFont val="宋体"/>
        <charset val="134"/>
      </rPr>
      <t>如收件人拒付的关税</t>
    </r>
    <r>
      <rPr>
        <b/>
        <sz val="14"/>
        <rFont val="Times New Roman"/>
        <charset val="134"/>
      </rPr>
      <t>,</t>
    </r>
    <r>
      <rPr>
        <b/>
        <sz val="14"/>
        <rFont val="宋体"/>
        <charset val="134"/>
      </rPr>
      <t>将改为发货人支付。</t>
    </r>
  </si>
  <si>
    <r>
      <rPr>
        <b/>
        <sz val="14"/>
        <rFont val="Times New Roman"/>
        <charset val="134"/>
      </rPr>
      <t>6.</t>
    </r>
    <r>
      <rPr>
        <b/>
        <sz val="7"/>
        <rFont val="Times New Roman"/>
        <charset val="134"/>
      </rPr>
      <t xml:space="preserve">     </t>
    </r>
    <r>
      <rPr>
        <b/>
        <sz val="14"/>
        <rFont val="宋体"/>
        <charset val="134"/>
      </rPr>
      <t>发票要求：客户交货时要提供商业发票</t>
    </r>
    <r>
      <rPr>
        <b/>
        <sz val="14"/>
        <rFont val="Times New Roman"/>
        <charset val="134"/>
      </rPr>
      <t>,</t>
    </r>
    <r>
      <rPr>
        <b/>
        <sz val="14"/>
        <rFont val="宋体"/>
        <charset val="134"/>
      </rPr>
      <t>发票内容要求必须提供收发件人的详细信息以及产品的材质用途海关编码，如因申报原因发生扣关或延误</t>
    </r>
    <r>
      <rPr>
        <b/>
        <sz val="14"/>
        <rFont val="Times New Roman"/>
        <charset val="134"/>
      </rPr>
      <t xml:space="preserve">,  </t>
    </r>
    <r>
      <rPr>
        <b/>
        <sz val="14"/>
        <rFont val="宋体"/>
        <charset val="134"/>
      </rPr>
      <t>我司概不承担相关责任。如因为发票内容不合格客户强行要求出货，我司概不承担相关责任。</t>
    </r>
  </si>
  <si>
    <r>
      <rPr>
        <b/>
        <sz val="14"/>
        <rFont val="Times New Roman"/>
        <charset val="134"/>
      </rPr>
      <t>7.</t>
    </r>
    <r>
      <rPr>
        <b/>
        <sz val="7"/>
        <rFont val="Times New Roman"/>
        <charset val="134"/>
      </rPr>
      <t xml:space="preserve">     </t>
    </r>
    <r>
      <rPr>
        <b/>
        <sz val="14"/>
        <rFont val="宋体"/>
        <charset val="134"/>
      </rPr>
      <t>遗失赔偿：货样每票赔偿最高赔偿不超过</t>
    </r>
    <r>
      <rPr>
        <b/>
        <sz val="14"/>
        <rFont val="Times New Roman"/>
        <charset val="134"/>
      </rPr>
      <t>USD100.00/</t>
    </r>
    <r>
      <rPr>
        <b/>
        <sz val="14"/>
        <rFont val="宋体"/>
        <charset val="134"/>
      </rPr>
      <t>票</t>
    </r>
    <r>
      <rPr>
        <b/>
        <sz val="14"/>
        <rFont val="Times New Roman"/>
        <charset val="134"/>
      </rPr>
      <t>,</t>
    </r>
    <r>
      <rPr>
        <b/>
        <sz val="14"/>
        <rFont val="宋体"/>
        <charset val="134"/>
      </rPr>
      <t>资料每票最高赔偿不超过</t>
    </r>
    <r>
      <rPr>
        <b/>
        <sz val="14"/>
        <rFont val="Times New Roman"/>
        <charset val="134"/>
      </rPr>
      <t>USD10.00/</t>
    </r>
    <r>
      <rPr>
        <b/>
        <sz val="14"/>
        <rFont val="宋体"/>
        <charset val="134"/>
      </rPr>
      <t>票；</t>
    </r>
    <r>
      <rPr>
        <b/>
        <sz val="14"/>
        <rFont val="Times New Roman"/>
        <charset val="134"/>
      </rPr>
      <t xml:space="preserve">  (</t>
    </r>
    <r>
      <rPr>
        <b/>
        <sz val="14"/>
        <rFont val="宋体"/>
        <charset val="134"/>
      </rPr>
      <t>注</t>
    </r>
    <r>
      <rPr>
        <b/>
        <sz val="14"/>
        <rFont val="Times New Roman"/>
        <charset val="134"/>
      </rPr>
      <t>:</t>
    </r>
    <r>
      <rPr>
        <b/>
        <sz val="14"/>
        <rFont val="宋体"/>
        <charset val="134"/>
      </rPr>
      <t>低于此标准的</t>
    </r>
    <r>
      <rPr>
        <b/>
        <sz val="14"/>
        <rFont val="Times New Roman"/>
        <charset val="134"/>
      </rPr>
      <t>,</t>
    </r>
    <r>
      <rPr>
        <b/>
        <sz val="14"/>
        <rFont val="宋体"/>
        <charset val="134"/>
      </rPr>
      <t>按发票价值赔偿）如客户有另外要求可自购货物保险</t>
    </r>
  </si>
  <si>
    <r>
      <rPr>
        <b/>
        <sz val="14"/>
        <rFont val="Times New Roman"/>
        <charset val="134"/>
      </rPr>
      <t>8.</t>
    </r>
    <r>
      <rPr>
        <b/>
        <sz val="7"/>
        <rFont val="Times New Roman"/>
        <charset val="134"/>
      </rPr>
      <t xml:space="preserve">     </t>
    </r>
    <r>
      <rPr>
        <b/>
        <sz val="14"/>
        <rFont val="宋体"/>
        <charset val="134"/>
      </rPr>
      <t>材积计算方法：长</t>
    </r>
    <r>
      <rPr>
        <b/>
        <sz val="14"/>
        <rFont val="Times New Roman"/>
        <charset val="134"/>
      </rPr>
      <t>*</t>
    </r>
    <r>
      <rPr>
        <b/>
        <sz val="14"/>
        <rFont val="宋体"/>
        <charset val="134"/>
      </rPr>
      <t>宽</t>
    </r>
    <r>
      <rPr>
        <b/>
        <sz val="14"/>
        <rFont val="Times New Roman"/>
        <charset val="134"/>
      </rPr>
      <t>*</t>
    </r>
    <r>
      <rPr>
        <b/>
        <sz val="14"/>
        <rFont val="宋体"/>
        <charset val="134"/>
      </rPr>
      <t>高</t>
    </r>
    <r>
      <rPr>
        <b/>
        <sz val="14"/>
        <rFont val="Times New Roman"/>
        <charset val="134"/>
      </rPr>
      <t>/5000</t>
    </r>
    <r>
      <rPr>
        <b/>
        <sz val="14"/>
        <rFont val="宋体"/>
        <charset val="134"/>
      </rPr>
      <t>或</t>
    </r>
    <r>
      <rPr>
        <b/>
        <sz val="14"/>
        <rFont val="Times New Roman"/>
        <charset val="134"/>
      </rPr>
      <t>6000</t>
    </r>
  </si>
  <si>
    <r>
      <rPr>
        <b/>
        <sz val="14"/>
        <rFont val="Times New Roman"/>
        <charset val="134"/>
      </rPr>
      <t>9.</t>
    </r>
    <r>
      <rPr>
        <b/>
        <sz val="7"/>
        <rFont val="Times New Roman"/>
        <charset val="134"/>
      </rPr>
      <t xml:space="preserve">     </t>
    </r>
    <r>
      <rPr>
        <b/>
        <sz val="14"/>
        <rFont val="宋体"/>
        <charset val="134"/>
      </rPr>
      <t>货物出口后若因货物问题被中转国海关或目的地国家海关扣关</t>
    </r>
    <r>
      <rPr>
        <b/>
        <sz val="14"/>
        <rFont val="Times New Roman"/>
        <charset val="134"/>
      </rPr>
      <t>,</t>
    </r>
    <r>
      <rPr>
        <b/>
        <sz val="14"/>
        <rFont val="宋体"/>
        <charset val="134"/>
      </rPr>
      <t>收件人不配合协助清关及因收件人不能提供清关所需要清关文件</t>
    </r>
    <r>
      <rPr>
        <b/>
        <sz val="14"/>
        <rFont val="Times New Roman"/>
        <charset val="134"/>
      </rPr>
      <t xml:space="preserve">, </t>
    </r>
    <r>
      <rPr>
        <b/>
        <sz val="14"/>
        <rFont val="宋体"/>
        <charset val="134"/>
      </rPr>
      <t>导致货物被没收</t>
    </r>
    <r>
      <rPr>
        <b/>
        <sz val="14"/>
        <rFont val="Times New Roman"/>
        <charset val="134"/>
      </rPr>
      <t>,</t>
    </r>
    <r>
      <rPr>
        <b/>
        <sz val="14"/>
        <rFont val="宋体"/>
        <charset val="134"/>
      </rPr>
      <t>销毁</t>
    </r>
    <r>
      <rPr>
        <b/>
        <sz val="14"/>
        <rFont val="Times New Roman"/>
        <charset val="134"/>
      </rPr>
      <t>,</t>
    </r>
    <r>
      <rPr>
        <b/>
        <sz val="14"/>
        <rFont val="宋体"/>
        <charset val="134"/>
      </rPr>
      <t>退回</t>
    </r>
    <r>
      <rPr>
        <b/>
        <sz val="14"/>
        <rFont val="Times New Roman"/>
        <charset val="134"/>
      </rPr>
      <t>.</t>
    </r>
    <r>
      <rPr>
        <b/>
        <sz val="14"/>
        <rFont val="宋体"/>
        <charset val="134"/>
      </rPr>
      <t>我司不承担任何责任</t>
    </r>
    <r>
      <rPr>
        <b/>
        <sz val="14"/>
        <rFont val="Times New Roman"/>
        <charset val="134"/>
      </rPr>
      <t>,</t>
    </r>
    <r>
      <rPr>
        <b/>
        <sz val="14"/>
        <rFont val="宋体"/>
        <charset val="134"/>
      </rPr>
      <t>并且因此而产生的仓储</t>
    </r>
    <r>
      <rPr>
        <b/>
        <sz val="14"/>
        <rFont val="Times New Roman"/>
        <charset val="134"/>
      </rPr>
      <t>,</t>
    </r>
    <r>
      <rPr>
        <b/>
        <sz val="14"/>
        <rFont val="宋体"/>
        <charset val="134"/>
      </rPr>
      <t>海关罚款</t>
    </r>
    <r>
      <rPr>
        <b/>
        <sz val="14"/>
        <rFont val="Times New Roman"/>
        <charset val="134"/>
      </rPr>
      <t>,</t>
    </r>
    <r>
      <rPr>
        <b/>
        <sz val="14"/>
        <rFont val="宋体"/>
        <charset val="134"/>
      </rPr>
      <t>关税及退件费用皆由寄件人支付</t>
    </r>
    <r>
      <rPr>
        <b/>
        <sz val="14"/>
        <rFont val="Times New Roman"/>
        <charset val="134"/>
      </rPr>
      <t>,</t>
    </r>
    <r>
      <rPr>
        <b/>
        <sz val="14"/>
        <rFont val="宋体"/>
        <charset val="134"/>
      </rPr>
      <t>发生以上情况</t>
    </r>
    <r>
      <rPr>
        <b/>
        <sz val="14"/>
        <rFont val="Times New Roman"/>
        <charset val="134"/>
      </rPr>
      <t>,</t>
    </r>
    <r>
      <rPr>
        <b/>
        <sz val="14"/>
        <rFont val="宋体"/>
        <charset val="134"/>
      </rPr>
      <t>我司严格按照官方账单照常收取全额运费</t>
    </r>
    <r>
      <rPr>
        <b/>
        <sz val="14"/>
        <rFont val="Times New Roman"/>
        <charset val="134"/>
      </rPr>
      <t>.</t>
    </r>
  </si>
  <si>
    <r>
      <rPr>
        <b/>
        <sz val="14"/>
        <rFont val="Times New Roman"/>
        <charset val="134"/>
      </rPr>
      <t>10.</t>
    </r>
    <r>
      <rPr>
        <b/>
        <sz val="7"/>
        <rFont val="Times New Roman"/>
        <charset val="134"/>
      </rPr>
      <t xml:space="preserve">  </t>
    </r>
    <r>
      <rPr>
        <b/>
        <sz val="14"/>
        <rFont val="宋体"/>
        <charset val="134"/>
      </rPr>
      <t>关于退件提示：托运人必须提交海关通关所需的信息都是真实的、正确的、完整的文件，因而产生的海关罚款、储存费用、退运费用或其他费用以及相应的附加费和税款均由收件人承担，托运人还应当对收件人未付上述费用承担责任，包括但不限于例行海关通关的代理服务费以及复杂通关程序所需要的额外费用等等；</t>
    </r>
  </si>
  <si>
    <r>
      <rPr>
        <b/>
        <sz val="14"/>
        <rFont val="Times New Roman"/>
        <charset val="134"/>
      </rPr>
      <t>11.</t>
    </r>
    <r>
      <rPr>
        <b/>
        <sz val="7"/>
        <rFont val="Times New Roman"/>
        <charset val="134"/>
      </rPr>
      <t xml:space="preserve">  </t>
    </r>
    <r>
      <rPr>
        <b/>
        <sz val="14"/>
        <rFont val="宋体"/>
        <charset val="134"/>
      </rPr>
      <t>如因包装不良或不能避免因素引起的延误、损坏或遗失的一切责任由托运人自行承担，且由于延误、丢失、损坏引起的连带责任均由托运人承担；</t>
    </r>
  </si>
  <si>
    <r>
      <rPr>
        <b/>
        <sz val="14"/>
        <rFont val="Times New Roman"/>
        <charset val="134"/>
      </rPr>
      <t>12.</t>
    </r>
    <r>
      <rPr>
        <b/>
        <sz val="7"/>
        <rFont val="Times New Roman"/>
        <charset val="134"/>
      </rPr>
      <t xml:space="preserve">  </t>
    </r>
    <r>
      <rPr>
        <b/>
        <sz val="14"/>
        <rFont val="宋体"/>
        <charset val="134"/>
      </rPr>
      <t>本公司保留各条款的所有及最终解释权。</t>
    </r>
  </si>
  <si>
    <t>特别提示：客户一旦同意接受我公司服务，即默认客户已详细阅读过此备注内容以及我司托运条款，并接受各条款的约束。</t>
  </si>
  <si>
    <t>DHL 走货须知</t>
  </si>
  <si>
    <t>1.结算方式:现金或预付金额。</t>
  </si>
  <si>
    <t>2、所有特价申报价值超过USD100，需加收报关费RMB25/票.</t>
  </si>
  <si>
    <t>3、运单要求：运单要求，寄货时请备好一式三份发票，品名必须与货物相符，否则我司有权拒收货物，</t>
  </si>
  <si>
    <t>4、不能瞒假报货物，仿牌，液体，易燃易爆物品，珠宝，药物，毒品，光碟等危险违法货物一律拒收！</t>
  </si>
  <si>
    <t>5、不接收仿名牌货，液体粉沫等政府禁止出口的违禁品.</t>
  </si>
  <si>
    <t>6、安哥拉:一票不可以超出250KG.否则将被退回；尼日利亚:一票不可以超出70KG否则将被退回且不接受纺织品；突尼斯:一票不可以超出40KG,否则将被退回。</t>
  </si>
  <si>
    <t>7、所有寄往伊拉克快件需提供原产地证明.</t>
  </si>
  <si>
    <t>8、所有寄到巴西快件需提供收件人或收件公司税号..</t>
  </si>
  <si>
    <t>9、所有寄往南非快件需提供一式三份正本商业发票.</t>
  </si>
  <si>
    <t>10、燃油附加费：以上报价未含燃油附加费，(燃油附加费的浮动以DHL网上最新生公布为准).</t>
  </si>
  <si>
    <r>
      <rPr>
        <b/>
        <sz val="10"/>
        <rFont val="宋体"/>
        <charset val="134"/>
      </rPr>
      <t>11、偏远地区费用：偏远地区需加收偏远派送费，收费标准:RMB4.2/公斤,最低收费RMB200元/票,另外收取燃油附加费，此费用由交货公司支付。(</t>
    </r>
    <r>
      <rPr>
        <b/>
        <sz val="10"/>
        <rFont val="宋体"/>
        <charset val="134"/>
      </rPr>
      <t>1年内</t>
    </r>
    <r>
      <rPr>
        <b/>
        <sz val="10"/>
        <rFont val="宋体"/>
        <charset val="134"/>
      </rPr>
      <t>有效，走货日期算起）</t>
    </r>
  </si>
  <si>
    <t>12、海关税金：运费不含发票税金及目的地关税,如收件人拒付的关税,将改为发货人支付。</t>
  </si>
  <si>
    <t>13、发票要求：客户交货时要提供商业发票,否则视同授权我司代为申报,如因申报原因发生扣关或延误,  我司概不承担相关责任。</t>
  </si>
  <si>
    <t>14、遗失赔偿：货样每票赔偿最高赔偿不超过USD100.00/票,资料每票最高赔偿不超过USD10.00/票；  (注:低于此标准的,按发票价值赔偿）如客户有另外要求可自购货物保险。</t>
  </si>
  <si>
    <t>15、材积计算方法：长*宽*高/5000或6000</t>
  </si>
  <si>
    <r>
      <rPr>
        <b/>
        <sz val="10"/>
        <rFont val="宋体"/>
        <charset val="134"/>
      </rPr>
      <t>16、由发件人支付目的地进口税金须收取手续费用RMB</t>
    </r>
    <r>
      <rPr>
        <b/>
        <sz val="10"/>
        <rFont val="宋体"/>
        <charset val="134"/>
      </rPr>
      <t>15</t>
    </r>
    <r>
      <rPr>
        <b/>
        <sz val="10"/>
        <rFont val="宋体"/>
        <charset val="134"/>
      </rPr>
      <t>0/票;</t>
    </r>
  </si>
  <si>
    <t>17、货物出口后若因货物问题被中转国海关或目的地国家海关扣关,收件人不配合协助清关及因收件人不能提供清关所需要清关文件,</t>
  </si>
  <si>
    <t>导致货物被没收,销毁,退回.我司不承担任何责任,并且因此而产生的仓储,海关罚款,关税及退件费用皆由寄件人支付,发生以上情况,DHL将照常收取全额运费.</t>
  </si>
  <si>
    <t>18、俄罗斯，巴西这两个国家不接受货样服务，可收文件</t>
  </si>
  <si>
    <t>19、特殊货物，大货可来电申请价格。</t>
  </si>
  <si>
    <r>
      <rPr>
        <b/>
        <sz val="10"/>
        <color indexed="10"/>
        <rFont val="宋体"/>
        <charset val="134"/>
      </rPr>
      <t xml:space="preserve">20,新增加高风险地区附加费：RMB </t>
    </r>
    <r>
      <rPr>
        <b/>
        <sz val="10"/>
        <color indexed="10"/>
        <rFont val="宋体"/>
        <charset val="134"/>
      </rPr>
      <t>20</t>
    </r>
    <r>
      <rPr>
        <b/>
        <sz val="10"/>
        <color indexed="10"/>
        <rFont val="宋体"/>
        <charset val="134"/>
      </rPr>
      <t xml:space="preserve">0*油 /票（需征收此项费用的国家包括：阿富汗、布隆迪、伊拉克、利比亚、马里、尼日尔、南苏丹、叙利亚、也门）
</t>
    </r>
  </si>
  <si>
    <r>
      <rPr>
        <b/>
        <sz val="10"/>
        <color indexed="10"/>
        <rFont val="宋体"/>
        <charset val="134"/>
      </rPr>
      <t xml:space="preserve">21,新增加限运目的地附加费：RMB </t>
    </r>
    <r>
      <rPr>
        <b/>
        <sz val="10"/>
        <color indexed="10"/>
        <rFont val="宋体"/>
        <charset val="134"/>
      </rPr>
      <t>300</t>
    </r>
    <r>
      <rPr>
        <b/>
        <sz val="10"/>
        <color indexed="10"/>
        <rFont val="宋体"/>
        <charset val="134"/>
      </rPr>
      <t xml:space="preserve">*油/票（需征收此项费用的国家包括：中非共和国、科特迪瓦、刚果民主共和国、厄立特里亚、伊朗、伊拉克、北朝鲜、利比里亚、利比亚、索马里、苏丹、叙利亚、也门）
</t>
    </r>
  </si>
  <si>
    <t>说明：对于寄往即存在于高风险又存在于限运目的地清单内的国家及地区，如伊拉克、利比亚、叙利亚、也门等，高风险地区附加费和限运目的地附加费需累加收费.</t>
  </si>
  <si>
    <t>大宗或投诉：18038010578/13543337353 王先生 邮箱：kxdwqf2008@126.com</t>
  </si>
  <si>
    <t>注册号：440306108127810</t>
  </si>
  <si>
    <t xml:space="preserve">地址：深圳市宝安区福永街道怀德社区新村区粮食大院7号厂房 </t>
  </si>
  <si>
    <t>香港DHL代理账号价格</t>
  </si>
  <si>
    <t>分区</t>
  </si>
  <si>
    <t>澳门</t>
  </si>
  <si>
    <t>东南亚</t>
  </si>
  <si>
    <t>日本</t>
  </si>
  <si>
    <t>澳大利亚,新西兰</t>
  </si>
  <si>
    <t>老挝,越南</t>
  </si>
  <si>
    <t>东南亚,南太平洋</t>
  </si>
  <si>
    <t>斯里兰卡</t>
  </si>
  <si>
    <t>巴基斯坦</t>
  </si>
  <si>
    <t>加拿大</t>
  </si>
  <si>
    <t>墨西哥</t>
  </si>
  <si>
    <t>欧洲一区</t>
  </si>
  <si>
    <t>欧洲二区</t>
  </si>
  <si>
    <t>欧洲三区</t>
  </si>
  <si>
    <t>欧洲四区</t>
  </si>
  <si>
    <t>东欧一区</t>
  </si>
  <si>
    <t>东欧二区</t>
  </si>
  <si>
    <t>中东一区</t>
  </si>
  <si>
    <t>中东二区</t>
  </si>
  <si>
    <t>中东三区</t>
  </si>
  <si>
    <t>非洲一区</t>
  </si>
  <si>
    <t>非洲二区</t>
  </si>
  <si>
    <t>非洲三区</t>
  </si>
  <si>
    <t>非洲四区</t>
  </si>
  <si>
    <t>非洲五区</t>
  </si>
  <si>
    <t>中南美一区</t>
  </si>
  <si>
    <t>中南美二区</t>
  </si>
  <si>
    <t>中南美三区</t>
  </si>
  <si>
    <t>中南美四区</t>
  </si>
  <si>
    <t>美国</t>
  </si>
  <si>
    <t>文件</t>
  </si>
  <si>
    <t>包裹</t>
  </si>
  <si>
    <t>**</t>
  </si>
  <si>
    <t>32-49</t>
  </si>
  <si>
    <t>50-69</t>
  </si>
  <si>
    <t>70-99</t>
  </si>
  <si>
    <t>100-199</t>
  </si>
  <si>
    <t>200-299</t>
  </si>
  <si>
    <t>300-499</t>
  </si>
  <si>
    <t>500-9999</t>
  </si>
  <si>
    <r>
      <rPr>
        <sz val="10"/>
        <rFont val="宋体"/>
        <charset val="134"/>
      </rPr>
      <t>备注：</t>
    </r>
  </si>
  <si>
    <r>
      <rPr>
        <b/>
        <sz val="10"/>
        <rFont val="宋体"/>
        <charset val="134"/>
      </rPr>
      <t>我司自主打单操作，时效当天，截单时间：</t>
    </r>
    <r>
      <rPr>
        <b/>
        <sz val="10"/>
        <rFont val="Arial"/>
        <charset val="134"/>
      </rPr>
      <t>13:00</t>
    </r>
    <r>
      <rPr>
        <b/>
        <sz val="10"/>
        <rFont val="宋体"/>
        <charset val="134"/>
      </rPr>
      <t>前（敏感货及仿牌请来电咨询我司相关销售人员）.2021年2月22日执行，需加3元/KG排仓费，紧急附加费8元/KG,可以接防疫物品需另加10元/KG中港费，11-14区欧洲国家申报不低于51美金/KG。</t>
    </r>
  </si>
  <si>
    <r>
      <rPr>
        <sz val="10"/>
        <rFont val="Arial"/>
        <charset val="134"/>
      </rPr>
      <t>1.</t>
    </r>
    <r>
      <rPr>
        <sz val="10"/>
        <rFont val="宋体"/>
        <charset val="134"/>
      </rPr>
      <t>上述价格以人民币为单位</t>
    </r>
    <r>
      <rPr>
        <sz val="10"/>
        <rFont val="Arial"/>
        <charset val="134"/>
      </rPr>
      <t xml:space="preserve">, </t>
    </r>
    <r>
      <rPr>
        <sz val="10"/>
        <rFont val="宋体"/>
        <charset val="134"/>
      </rPr>
      <t>不包含燃油附加费（以承运代理的网站最新信息为准）；住宅地址递送附加费(新增)：住宅地址包括私人住所及非公共办公场所，收费标准为每票RMB30元*U；</t>
    </r>
  </si>
  <si>
    <r>
      <rPr>
        <sz val="10"/>
        <color rgb="FF000000"/>
        <rFont val="Arial"/>
        <charset val="134"/>
      </rPr>
      <t>2.</t>
    </r>
    <r>
      <rPr>
        <sz val="10"/>
        <color rgb="FF000000"/>
        <rFont val="宋体"/>
        <charset val="134"/>
      </rPr>
      <t>上述价格不包含偏远地区派送附加费，收费参考标准为</t>
    </r>
    <r>
      <rPr>
        <b/>
        <sz val="10"/>
        <color rgb="FFFF0000"/>
        <rFont val="宋体"/>
        <charset val="134"/>
      </rPr>
      <t>人民币</t>
    </r>
    <r>
      <rPr>
        <b/>
        <sz val="10"/>
        <color rgb="FFFF0000"/>
        <rFont val="Arial"/>
        <charset val="134"/>
      </rPr>
      <t>(RMB)4.8</t>
    </r>
    <r>
      <rPr>
        <b/>
        <sz val="10"/>
        <color rgb="FFFF0000"/>
        <rFont val="宋体"/>
        <charset val="134"/>
      </rPr>
      <t>元每公斤</t>
    </r>
    <r>
      <rPr>
        <sz val="10"/>
        <color rgb="FFFF0000"/>
        <rFont val="Arial"/>
        <charset val="134"/>
      </rPr>
      <t>,</t>
    </r>
    <r>
      <rPr>
        <sz val="10"/>
        <color rgb="FFFF0000"/>
        <rFont val="宋体"/>
        <charset val="134"/>
      </rPr>
      <t>最低收费</t>
    </r>
    <r>
      <rPr>
        <b/>
        <sz val="10"/>
        <color rgb="FFFF0000"/>
        <rFont val="宋体"/>
        <charset val="134"/>
      </rPr>
      <t>人民币</t>
    </r>
    <r>
      <rPr>
        <b/>
        <sz val="10"/>
        <color rgb="FFFF0000"/>
        <rFont val="Arial"/>
        <charset val="134"/>
      </rPr>
      <t>(RMB)240</t>
    </r>
    <r>
      <rPr>
        <b/>
        <sz val="10"/>
        <color rgb="FFFF0000"/>
        <rFont val="宋体"/>
        <charset val="134"/>
      </rPr>
      <t>元</t>
    </r>
    <r>
      <rPr>
        <b/>
        <sz val="10"/>
        <color rgb="FF000000"/>
        <rFont val="宋体"/>
        <charset val="134"/>
      </rPr>
      <t>每票</t>
    </r>
    <r>
      <rPr>
        <sz val="10"/>
        <color rgb="FF000000"/>
        <rFont val="宋体"/>
        <charset val="134"/>
      </rPr>
      <t>（另外收取燃油附加费，请自行提前查询偏远范围</t>
    </r>
    <r>
      <rPr>
        <sz val="10"/>
        <color rgb="FF000000"/>
        <rFont val="Arial"/>
        <charset val="134"/>
      </rPr>
      <t>,</t>
    </r>
    <r>
      <rPr>
        <sz val="10"/>
        <color rgb="FF000000"/>
        <rFont val="宋体"/>
        <charset val="134"/>
      </rPr>
      <t>我司出货时不另行通知，将以代理帐单为准向贵司补收）；</t>
    </r>
  </si>
  <si>
    <r>
      <rPr>
        <sz val="10"/>
        <rFont val="Arial"/>
        <charset val="134"/>
      </rPr>
      <t>3.</t>
    </r>
    <r>
      <rPr>
        <sz val="10"/>
        <rFont val="宋体"/>
        <charset val="134"/>
      </rPr>
      <t>上述价格不包含目的地关税，目的地关税按国际惯例由收件人支付，如遇到收件人拒付或者没有向收件人收取则直接向托运人收取；如选择托运人支付关税，关税金额无法预知只能以代理账单金额为准。如在运单上选择了关税由托运人支付（或者收件人拒付关税），无论最终目的地有没有产生关税或有没有签收，</t>
    </r>
    <r>
      <rPr>
        <sz val="10"/>
        <rFont val="Arial"/>
        <charset val="134"/>
      </rPr>
      <t>DHL</t>
    </r>
    <r>
      <rPr>
        <sz val="10"/>
        <rFont val="宋体"/>
        <charset val="134"/>
      </rPr>
      <t>会向托运人收取人民币</t>
    </r>
    <r>
      <rPr>
        <sz val="10"/>
        <rFont val="Arial"/>
        <charset val="134"/>
      </rPr>
      <t>(RMB)200</t>
    </r>
    <r>
      <rPr>
        <sz val="10"/>
        <rFont val="宋体"/>
        <charset val="134"/>
      </rPr>
      <t>元的税款附加费，以及仓储费、由于收件人不能配合而引致的退件费等杂费；</t>
    </r>
  </si>
  <si>
    <r>
      <rPr>
        <sz val="10"/>
        <rFont val="Arial"/>
        <charset val="134"/>
      </rPr>
      <t>4.</t>
    </r>
    <r>
      <rPr>
        <sz val="10"/>
        <rFont val="宋体"/>
        <charset val="134"/>
      </rPr>
      <t>上述价格不包含超大超重附加费：凡是单件长度超出</t>
    </r>
    <r>
      <rPr>
        <sz val="10"/>
        <rFont val="Arial"/>
        <charset val="134"/>
      </rPr>
      <t>120</t>
    </r>
    <r>
      <rPr>
        <sz val="10"/>
        <rFont val="宋体"/>
        <charset val="134"/>
      </rPr>
      <t>厘米或单件超过</t>
    </r>
    <r>
      <rPr>
        <sz val="10"/>
        <rFont val="Arial"/>
        <charset val="134"/>
      </rPr>
      <t>70</t>
    </r>
    <r>
      <rPr>
        <sz val="10"/>
        <rFont val="宋体"/>
        <charset val="134"/>
      </rPr>
      <t>公斤的货件，收取附加费为每票人民币</t>
    </r>
    <r>
      <rPr>
        <sz val="10"/>
        <rFont val="Arial"/>
        <charset val="134"/>
      </rPr>
      <t>(RMB)900</t>
    </r>
    <r>
      <rPr>
        <sz val="10"/>
        <rFont val="宋体"/>
        <charset val="134"/>
      </rPr>
      <t>元</t>
    </r>
    <r>
      <rPr>
        <sz val="10"/>
        <rFont val="Arial"/>
        <charset val="134"/>
      </rPr>
      <t>/</t>
    </r>
    <r>
      <rPr>
        <sz val="10"/>
        <rFont val="宋体"/>
        <charset val="134"/>
      </rPr>
      <t>件</t>
    </r>
    <r>
      <rPr>
        <sz val="10"/>
        <rFont val="宋体"/>
        <charset val="134"/>
      </rPr>
      <t>（需另外加收燃油附加费）；</t>
    </r>
  </si>
  <si>
    <r>
      <rPr>
        <sz val="10"/>
        <rFont val="Arial"/>
        <charset val="134"/>
      </rPr>
      <t>5.</t>
    </r>
    <r>
      <rPr>
        <sz val="10"/>
        <rFont val="宋体"/>
        <charset val="134"/>
      </rPr>
      <t>上述价格不包含特殊处理货件附加费：收费参考标准为</t>
    </r>
    <r>
      <rPr>
        <b/>
        <sz val="10"/>
        <color rgb="FFFF0000"/>
        <rFont val="宋体"/>
        <charset val="134"/>
      </rPr>
      <t>每票人民币</t>
    </r>
    <r>
      <rPr>
        <b/>
        <sz val="10"/>
        <color rgb="FFFF0000"/>
        <rFont val="Arial"/>
        <charset val="134"/>
      </rPr>
      <t>(RMB)1600</t>
    </r>
    <r>
      <rPr>
        <b/>
        <sz val="10"/>
        <color rgb="FFFF0000"/>
        <rFont val="宋体"/>
        <charset val="134"/>
      </rPr>
      <t>元</t>
    </r>
    <r>
      <rPr>
        <sz val="10"/>
        <rFont val="宋体"/>
        <charset val="134"/>
      </rPr>
      <t>（需另外加收燃油附加费，如有特殊货件请于出货前查询，实际收费将以代理账单为准向贵司收取）；</t>
    </r>
  </si>
  <si>
    <r>
      <rPr>
        <sz val="10"/>
        <rFont val="Arial"/>
        <charset val="134"/>
      </rPr>
      <t>6.</t>
    </r>
    <r>
      <rPr>
        <sz val="10"/>
        <rFont val="宋体"/>
        <charset val="134"/>
      </rPr>
      <t>上述价格不包含更改地址附加费：收费参考标准为每票人民币</t>
    </r>
    <r>
      <rPr>
        <sz val="10"/>
        <rFont val="Arial"/>
        <charset val="134"/>
      </rPr>
      <t>(RMB)100</t>
    </r>
    <r>
      <rPr>
        <sz val="10"/>
        <rFont val="宋体"/>
        <charset val="134"/>
      </rPr>
      <t>元；</t>
    </r>
  </si>
  <si>
    <t>7. 2.5公斤以上（不含2.5公斤）的文件按包裹价计算；21公斤以上货物重量按每公斤收费, 不足1公斤按1公斤计算；单件尺寸超过300CM (长度) X 120CM (宽度) X 160CM (高度) （满足一个或多个条件） 或单票计费重量超过1000KG/票的货件需要订仓，订仓成功后方能中转；详情请与我司客户服务部或者操作部联系；</t>
  </si>
  <si>
    <r>
      <rPr>
        <sz val="10"/>
        <rFont val="Arial"/>
        <charset val="134"/>
      </rPr>
      <t>8.</t>
    </r>
    <r>
      <rPr>
        <sz val="10"/>
        <rFont val="宋体"/>
        <charset val="134"/>
      </rPr>
      <t>实重轻而体积大的货物按体积重计算：体积重以</t>
    </r>
    <r>
      <rPr>
        <sz val="10"/>
        <rFont val="Arial"/>
        <charset val="134"/>
      </rPr>
      <t xml:space="preserve"> (</t>
    </r>
    <r>
      <rPr>
        <sz val="10"/>
        <rFont val="宋体"/>
        <charset val="134"/>
      </rPr>
      <t>长</t>
    </r>
    <r>
      <rPr>
        <sz val="10"/>
        <rFont val="Arial"/>
        <charset val="134"/>
      </rPr>
      <t xml:space="preserve"> x </t>
    </r>
    <r>
      <rPr>
        <sz val="10"/>
        <rFont val="宋体"/>
        <charset val="134"/>
      </rPr>
      <t>寛</t>
    </r>
    <r>
      <rPr>
        <sz val="10"/>
        <rFont val="Arial"/>
        <charset val="134"/>
      </rPr>
      <t xml:space="preserve"> x </t>
    </r>
    <r>
      <rPr>
        <sz val="10"/>
        <rFont val="宋体"/>
        <charset val="134"/>
      </rPr>
      <t>高</t>
    </r>
    <r>
      <rPr>
        <sz val="10"/>
        <rFont val="Arial"/>
        <charset val="134"/>
      </rPr>
      <t xml:space="preserve">)cm /5000 </t>
    </r>
    <r>
      <rPr>
        <sz val="10"/>
        <rFont val="宋体"/>
        <charset val="134"/>
      </rPr>
      <t>为准；</t>
    </r>
  </si>
  <si>
    <r>
      <rPr>
        <sz val="10"/>
        <color indexed="10"/>
        <rFont val="Arial"/>
        <charset val="134"/>
      </rPr>
      <t>9.</t>
    </r>
    <r>
      <rPr>
        <sz val="10"/>
        <color indexed="10"/>
        <rFont val="宋体"/>
        <charset val="134"/>
      </rPr>
      <t>上述报价不接受纯电池货物及配套电池，仅接受</t>
    </r>
    <r>
      <rPr>
        <sz val="10"/>
        <color indexed="10"/>
        <rFont val="Arial"/>
        <charset val="134"/>
      </rPr>
      <t>PI967,PI970</t>
    </r>
    <r>
      <rPr>
        <sz val="10"/>
        <color indexed="10"/>
        <rFont val="宋体"/>
        <charset val="134"/>
      </rPr>
      <t>内置电池。需加收电池操作费</t>
    </r>
    <r>
      <rPr>
        <sz val="10"/>
        <color indexed="10"/>
        <rFont val="Arial"/>
        <charset val="134"/>
      </rPr>
      <t>15</t>
    </r>
    <r>
      <rPr>
        <sz val="10"/>
        <color indexed="10"/>
        <rFont val="宋体"/>
        <charset val="134"/>
      </rPr>
      <t>元</t>
    </r>
    <r>
      <rPr>
        <sz val="10"/>
        <color indexed="10"/>
        <rFont val="Arial"/>
        <charset val="134"/>
      </rPr>
      <t>/</t>
    </r>
    <r>
      <rPr>
        <sz val="10"/>
        <color indexed="10"/>
        <rFont val="宋体"/>
        <charset val="134"/>
      </rPr>
      <t>票。
此类货物请务必提供发票及装箱单并在运单及发票上注明电池类别、型号、能量（</t>
    </r>
    <r>
      <rPr>
        <sz val="10"/>
        <color indexed="10"/>
        <rFont val="Arial"/>
        <charset val="134"/>
      </rPr>
      <t>WH</t>
    </r>
    <r>
      <rPr>
        <sz val="10"/>
        <color indexed="10"/>
        <rFont val="宋体"/>
        <charset val="134"/>
      </rPr>
      <t>值）或者电压</t>
    </r>
    <r>
      <rPr>
        <sz val="10"/>
        <color indexed="10"/>
        <rFont val="Arial"/>
        <charset val="134"/>
      </rPr>
      <t>(V)</t>
    </r>
    <r>
      <rPr>
        <sz val="10"/>
        <color indexed="10"/>
        <rFont val="宋体"/>
        <charset val="134"/>
      </rPr>
      <t>和容量（</t>
    </r>
    <r>
      <rPr>
        <sz val="10"/>
        <color indexed="10"/>
        <rFont val="Arial"/>
        <charset val="134"/>
      </rPr>
      <t>MAH</t>
    </r>
    <r>
      <rPr>
        <sz val="10"/>
        <color indexed="10"/>
        <rFont val="宋体"/>
        <charset val="134"/>
      </rPr>
      <t>或</t>
    </r>
    <r>
      <rPr>
        <sz val="10"/>
        <color indexed="10"/>
        <rFont val="Arial"/>
        <charset val="134"/>
      </rPr>
      <t>AH</t>
    </r>
    <r>
      <rPr>
        <sz val="10"/>
        <color indexed="10"/>
        <rFont val="宋体"/>
        <charset val="134"/>
      </rPr>
      <t>）；同时，必须符合代理的包装要求（如独立包装等）。电池货物如未按标准操作所产生的费用及责任由托运人自行承担；</t>
    </r>
  </si>
  <si>
    <r>
      <rPr>
        <sz val="10"/>
        <rFont val="Arial"/>
        <charset val="134"/>
      </rPr>
      <t>10.</t>
    </r>
    <r>
      <rPr>
        <sz val="10"/>
        <rFont val="宋体"/>
        <charset val="134"/>
      </rPr>
      <t>无牌手机需加收中转附加费</t>
    </r>
    <r>
      <rPr>
        <sz val="10"/>
        <rFont val="Arial"/>
        <charset val="134"/>
      </rPr>
      <t>RMB1.5</t>
    </r>
    <r>
      <rPr>
        <sz val="10"/>
        <rFont val="宋体"/>
        <charset val="134"/>
      </rPr>
      <t>元</t>
    </r>
    <r>
      <rPr>
        <sz val="10"/>
        <rFont val="Arial"/>
        <charset val="134"/>
      </rPr>
      <t>/KG</t>
    </r>
    <r>
      <rPr>
        <sz val="10"/>
        <rFont val="宋体"/>
        <charset val="134"/>
      </rPr>
      <t>，最低收费</t>
    </r>
    <r>
      <rPr>
        <sz val="10"/>
        <rFont val="Arial"/>
        <charset val="134"/>
      </rPr>
      <t xml:space="preserve"> RMB 15</t>
    </r>
    <r>
      <rPr>
        <sz val="10"/>
        <rFont val="宋体"/>
        <charset val="134"/>
      </rPr>
      <t>元</t>
    </r>
    <r>
      <rPr>
        <sz val="10"/>
        <rFont val="Arial"/>
        <charset val="134"/>
      </rPr>
      <t>/</t>
    </r>
    <r>
      <rPr>
        <sz val="10"/>
        <rFont val="宋体"/>
        <charset val="134"/>
      </rPr>
      <t>票；</t>
    </r>
  </si>
  <si>
    <r>
      <rPr>
        <sz val="10"/>
        <rFont val="Arial"/>
        <charset val="134"/>
      </rPr>
      <t>11.</t>
    </r>
    <r>
      <rPr>
        <sz val="10"/>
        <rFont val="宋体"/>
        <charset val="134"/>
      </rPr>
      <t>关于退件提示：托运人必须提交海关通关所需的信息都是真实的、正确的、完整的文件，因而产生的海关罚款、储存费用、退运费用或其他费用以及相应的附加费和税款均由收件人承担，托运人还应当对收件人未付上述费用承担责任，包括但不限于例行海关通关的代理服务费以及复杂通关程序所需要的额外费用等等；</t>
    </r>
  </si>
  <si>
    <r>
      <rPr>
        <sz val="10"/>
        <rFont val="Arial"/>
        <charset val="134"/>
      </rPr>
      <t>12.</t>
    </r>
    <r>
      <rPr>
        <sz val="10"/>
        <rFont val="宋体"/>
        <charset val="134"/>
      </rPr>
      <t>不承运的物品包括</t>
    </r>
    <r>
      <rPr>
        <sz val="10"/>
        <rFont val="Arial"/>
        <charset val="134"/>
      </rPr>
      <t>:</t>
    </r>
    <r>
      <rPr>
        <sz val="10"/>
        <rFont val="宋体"/>
        <charset val="134"/>
      </rPr>
      <t>纯电池，仿牌</t>
    </r>
    <r>
      <rPr>
        <sz val="10"/>
        <rFont val="Arial"/>
        <charset val="134"/>
      </rPr>
      <t xml:space="preserve">, </t>
    </r>
    <r>
      <rPr>
        <sz val="10"/>
        <rFont val="宋体"/>
        <charset val="134"/>
      </rPr>
      <t>液体</t>
    </r>
    <r>
      <rPr>
        <sz val="10"/>
        <rFont val="Arial"/>
        <charset val="134"/>
      </rPr>
      <t xml:space="preserve">, </t>
    </r>
    <r>
      <rPr>
        <sz val="10"/>
        <rFont val="宋体"/>
        <charset val="134"/>
      </rPr>
      <t>粉末</t>
    </r>
    <r>
      <rPr>
        <sz val="10"/>
        <rFont val="Arial"/>
        <charset val="134"/>
      </rPr>
      <t xml:space="preserve">, </t>
    </r>
    <r>
      <rPr>
        <sz val="10"/>
        <rFont val="宋体"/>
        <charset val="134"/>
      </rPr>
      <t>食品</t>
    </r>
    <r>
      <rPr>
        <sz val="10"/>
        <rFont val="Arial"/>
        <charset val="134"/>
      </rPr>
      <t xml:space="preserve">, </t>
    </r>
    <r>
      <rPr>
        <sz val="10"/>
        <rFont val="宋体"/>
        <charset val="134"/>
      </rPr>
      <t>鲜货</t>
    </r>
    <r>
      <rPr>
        <sz val="10"/>
        <rFont val="Arial"/>
        <charset val="134"/>
      </rPr>
      <t xml:space="preserve">, </t>
    </r>
    <r>
      <rPr>
        <sz val="10"/>
        <rFont val="宋体"/>
        <charset val="134"/>
      </rPr>
      <t>药品</t>
    </r>
    <r>
      <rPr>
        <sz val="10"/>
        <rFont val="Arial"/>
        <charset val="134"/>
      </rPr>
      <t xml:space="preserve">, </t>
    </r>
    <r>
      <rPr>
        <sz val="10"/>
        <rFont val="宋体"/>
        <charset val="134"/>
      </rPr>
      <t>腐蚀性物品</t>
    </r>
    <r>
      <rPr>
        <sz val="10"/>
        <rFont val="Arial"/>
        <charset val="134"/>
      </rPr>
      <t xml:space="preserve">, </t>
    </r>
    <r>
      <rPr>
        <sz val="10"/>
        <rFont val="宋体"/>
        <charset val="134"/>
      </rPr>
      <t>易燃易爆军火武器等违禁品；低申报、仿牌货、违禁品，以及发票信息不准确的货物会被承运代理自动退回且列入黑名单，因此所产生的后果及费用（含罚款）由托运人自行承担；</t>
    </r>
  </si>
  <si>
    <r>
      <rPr>
        <sz val="10"/>
        <rFont val="Arial"/>
        <charset val="134"/>
      </rPr>
      <t>13.</t>
    </r>
    <r>
      <rPr>
        <sz val="10"/>
        <rFont val="宋体"/>
        <charset val="134"/>
      </rPr>
      <t>如因包装不良或不能避免因素引起的延误、损坏或遗失的一切责任由托运人自行承担，且由于延误、丢失、损坏引起的连带责任均由托运人承担；</t>
    </r>
  </si>
  <si>
    <r>
      <rPr>
        <sz val="10"/>
        <rFont val="Arial"/>
        <charset val="134"/>
      </rPr>
      <t>14.</t>
    </r>
    <r>
      <rPr>
        <sz val="10"/>
        <rFont val="宋体"/>
        <charset val="134"/>
      </rPr>
      <t>如快件破损、部分遗失或延误等均不予以赔偿，对于整票快件遗失，最高赔偿金额为</t>
    </r>
    <r>
      <rPr>
        <sz val="10"/>
        <rFont val="Arial"/>
        <charset val="134"/>
      </rPr>
      <t>USD100</t>
    </r>
    <r>
      <rPr>
        <sz val="10"/>
        <rFont val="宋体"/>
        <charset val="134"/>
      </rPr>
      <t>，索赔申请必须于货交代理之日算起</t>
    </r>
    <r>
      <rPr>
        <sz val="10"/>
        <rFont val="Arial"/>
        <charset val="134"/>
      </rPr>
      <t>30</t>
    </r>
    <r>
      <rPr>
        <sz val="10"/>
        <rFont val="宋体"/>
        <charset val="134"/>
      </rPr>
      <t>天内提出，否则代理不予理赔。高价值物品建议自行购买保险。</t>
    </r>
  </si>
  <si>
    <t xml:space="preserve">15.新增清关资料修改附加费：
     A:在清关流程之前或期间，如货件更改申报价值或发票时产生的，相关之收费 ，会由寄件客户承担，收费标准为RMB450/票另加当月燃油附加费
，DHL将直接向寄件人收取相关费用，不会事先通知.
    B、所寄运的目的地国家要求申报运费和保险，但发票上未申报的；
</t>
  </si>
  <si>
    <t>16.本公司保留各条款的所有及最终解释权。</t>
  </si>
  <si>
    <r>
      <rPr>
        <b/>
        <sz val="10"/>
        <color indexed="10"/>
        <rFont val="Arial"/>
        <charset val="134"/>
      </rPr>
      <t>2016</t>
    </r>
    <r>
      <rPr>
        <b/>
        <sz val="10"/>
        <color indexed="10"/>
        <rFont val="宋体"/>
        <charset val="134"/>
      </rPr>
      <t>新增附加费</t>
    </r>
    <r>
      <rPr>
        <b/>
        <sz val="10"/>
        <color indexed="10"/>
        <rFont val="Arial"/>
        <charset val="134"/>
      </rPr>
      <t>:</t>
    </r>
  </si>
  <si>
    <t>1.高风险地区附加费:250元/票，需另加当月燃油，（国家有：阿富汗、布隆迪、伊拉克、利比亚、马里、尼日尔、叙利亚、南苏丹、也门）</t>
  </si>
  <si>
    <t>2.限运目的地附加费:350元/票，需另加当月燃油，（国家有：中非共和国、科特迪瓦、刚果民主共和国、厄立特里亚、伊朗、伊拉克、北朝鲜、利比里亚、利比亚、索马里、苏丹、叙利亚、也门）</t>
  </si>
  <si>
    <t xml:space="preserve">请注意：以下是香港DHL暂停服务的国家：      </t>
  </si>
  <si>
    <t xml:space="preserve">          （1）暂停文件和包裹服务的国家：朝鲜、伊朗、中非共和国、 叙利亚、土库曼斯坦、马其顿、科索沃,卡塔尔，克里米亚，伊斯兰共和国，阿塞拜疆,古巴，苏丹</t>
  </si>
  <si>
    <t xml:space="preserve">          （2）暂停包裹服务的国家（文件服务正常）：亚美尼亚、俄罗斯、阿根廷、乌拉圭、巴拉圭。 </t>
  </si>
  <si>
    <t>通知：</t>
  </si>
  <si>
    <t>  10月27日起香港DHL代理渠道暂停捷克  ；波兰 ；匈牙利  ；芬兰 ；土耳其  ；保加利亚 ；斯洛伐克 ；斯洛文尼亚 ；英国 ；马耳他以上十个国家0.5-5KG包裹服务；其他不变；请各客户知悉，带来不便敬请理解！</t>
  </si>
  <si>
    <t>香港DHL代理账号分区表</t>
  </si>
  <si>
    <t>Country</t>
  </si>
  <si>
    <t>國家</t>
  </si>
  <si>
    <t xml:space="preserve">MACAU </t>
  </si>
  <si>
    <t xml:space="preserve">GREECE </t>
  </si>
  <si>
    <t>希腊</t>
  </si>
  <si>
    <t xml:space="preserve">OMAN </t>
  </si>
  <si>
    <t>阿曼</t>
  </si>
  <si>
    <t xml:space="preserve">NIGER </t>
  </si>
  <si>
    <t>尼日尔</t>
  </si>
  <si>
    <t>进入代理价格</t>
  </si>
  <si>
    <t xml:space="preserve">BRUNEI </t>
  </si>
  <si>
    <t>汶莱</t>
  </si>
  <si>
    <t xml:space="preserve">GUERNSEY </t>
  </si>
  <si>
    <t>根西岛</t>
  </si>
  <si>
    <t xml:space="preserve">SAUDI ARABIA </t>
  </si>
  <si>
    <t>沙特阿拉伯</t>
  </si>
  <si>
    <t xml:space="preserve">SIERRA LEONE </t>
  </si>
  <si>
    <t>塞拉里昂</t>
  </si>
  <si>
    <t xml:space="preserve">KOREA, SOUTH </t>
  </si>
  <si>
    <t>南韩</t>
  </si>
  <si>
    <t>IRELAND</t>
  </si>
  <si>
    <t>爱尔兰共和国</t>
  </si>
  <si>
    <t xml:space="preserve">SUDAN </t>
  </si>
  <si>
    <t>苏丹(暂停服务）</t>
  </si>
  <si>
    <t xml:space="preserve">DOMINICA </t>
  </si>
  <si>
    <t>多米尼加</t>
  </si>
  <si>
    <t xml:space="preserve">MALAYSIA </t>
  </si>
  <si>
    <t>马来西亚</t>
  </si>
  <si>
    <t xml:space="preserve">JERSEY </t>
  </si>
  <si>
    <t>泽西岛</t>
  </si>
  <si>
    <t xml:space="preserve">SYRIA </t>
  </si>
  <si>
    <t>叙利亚(暂停服务）</t>
  </si>
  <si>
    <t xml:space="preserve">HONDURAS </t>
  </si>
  <si>
    <t>洪都拉斯</t>
  </si>
  <si>
    <t>PHILIPPINES</t>
  </si>
  <si>
    <t>菲律宾</t>
  </si>
  <si>
    <t xml:space="preserve">NORWAY </t>
  </si>
  <si>
    <t>挪威</t>
  </si>
  <si>
    <t xml:space="preserve">YEMEN </t>
  </si>
  <si>
    <t>也门共和国</t>
  </si>
  <si>
    <t xml:space="preserve">PANAMA </t>
  </si>
  <si>
    <t>巴拿马</t>
  </si>
  <si>
    <t xml:space="preserve">SINGAPORE </t>
  </si>
  <si>
    <t>新加坡</t>
  </si>
  <si>
    <t xml:space="preserve">PORTUGAL </t>
  </si>
  <si>
    <t>葡萄牙</t>
  </si>
  <si>
    <t xml:space="preserve">EGYPT </t>
  </si>
  <si>
    <t>埃及</t>
  </si>
  <si>
    <t xml:space="preserve">TAIWAN </t>
  </si>
  <si>
    <t>台湾</t>
  </si>
  <si>
    <t xml:space="preserve">SPAIN </t>
  </si>
  <si>
    <t>西班牙</t>
  </si>
  <si>
    <t xml:space="preserve">ERITREA </t>
  </si>
  <si>
    <t>厄立特里亚</t>
  </si>
  <si>
    <t xml:space="preserve">VENEZUELA </t>
  </si>
  <si>
    <t>委内瑞拉</t>
  </si>
  <si>
    <t xml:space="preserve">THAILAND </t>
  </si>
  <si>
    <t>泰国</t>
  </si>
  <si>
    <t xml:space="preserve">SWEDEN </t>
  </si>
  <si>
    <t>瑞典</t>
  </si>
  <si>
    <t xml:space="preserve">ETHIOPIA </t>
  </si>
  <si>
    <t>埃塞俄比亚</t>
  </si>
  <si>
    <t xml:space="preserve">CHILE </t>
  </si>
  <si>
    <t>智利</t>
  </si>
  <si>
    <t xml:space="preserve">JAPAN </t>
  </si>
  <si>
    <t xml:space="preserve">SWITZERLAND </t>
  </si>
  <si>
    <t>瑞士</t>
  </si>
  <si>
    <t xml:space="preserve">KENYA </t>
  </si>
  <si>
    <t>肯尼亚</t>
  </si>
  <si>
    <t xml:space="preserve">COSTA RICA </t>
  </si>
  <si>
    <t>哥斯达黎加</t>
  </si>
  <si>
    <t xml:space="preserve">AUSTRALIA </t>
  </si>
  <si>
    <t>澳大利亚</t>
  </si>
  <si>
    <t xml:space="preserve">BULGARIA </t>
  </si>
  <si>
    <t>保加利亚</t>
  </si>
  <si>
    <t xml:space="preserve">LIBYA </t>
  </si>
  <si>
    <t>利比亚(暂停服务）</t>
  </si>
  <si>
    <t xml:space="preserve">DOMINICAN REPUBLIC </t>
  </si>
  <si>
    <t>多米尼加共和国</t>
  </si>
  <si>
    <t xml:space="preserve">NEW ZEALAND </t>
  </si>
  <si>
    <t>新西兰</t>
  </si>
  <si>
    <t xml:space="preserve">CYPRUS </t>
  </si>
  <si>
    <t>塞浦路斯</t>
  </si>
  <si>
    <t xml:space="preserve">SOUTH AFRICA </t>
  </si>
  <si>
    <t>南非</t>
  </si>
  <si>
    <t xml:space="preserve">CAMBODIA </t>
  </si>
  <si>
    <t>柬埔寨</t>
  </si>
  <si>
    <t xml:space="preserve">ESTONIA </t>
  </si>
  <si>
    <t>爱沙尼亚</t>
  </si>
  <si>
    <t xml:space="preserve">UGANDA </t>
  </si>
  <si>
    <t>乌干达</t>
  </si>
  <si>
    <t xml:space="preserve">TRINIDAD &amp; TOBAGO </t>
  </si>
  <si>
    <t>特立尼达和多巴哥</t>
  </si>
  <si>
    <t xml:space="preserve">INDONESIA </t>
  </si>
  <si>
    <t>印度尼西亚</t>
  </si>
  <si>
    <t xml:space="preserve">LATVIA </t>
  </si>
  <si>
    <t>拉脱维亚</t>
  </si>
  <si>
    <t xml:space="preserve">ALGERIA </t>
  </si>
  <si>
    <t>阿尔及利亚</t>
  </si>
  <si>
    <t xml:space="preserve">ARGENTINA </t>
  </si>
  <si>
    <t>阿根廷(暂停服务）</t>
  </si>
  <si>
    <t xml:space="preserve">LAOS </t>
  </si>
  <si>
    <t>老挝</t>
  </si>
  <si>
    <t xml:space="preserve">LITHUANIA </t>
  </si>
  <si>
    <t>立陶宛</t>
  </si>
  <si>
    <t xml:space="preserve">BENIN </t>
  </si>
  <si>
    <t>贝宁</t>
  </si>
  <si>
    <t xml:space="preserve">BRAZIL </t>
  </si>
  <si>
    <t>巴西</t>
  </si>
  <si>
    <t xml:space="preserve">VIETNAM </t>
  </si>
  <si>
    <t>越南</t>
  </si>
  <si>
    <t xml:space="preserve">MALTA </t>
  </si>
  <si>
    <t>马耳他</t>
  </si>
  <si>
    <t xml:space="preserve">BOTSWANA </t>
  </si>
  <si>
    <t>博茨瓦纳</t>
  </si>
  <si>
    <t xml:space="preserve">CUBA </t>
  </si>
  <si>
    <t>古巴(暂停服务）</t>
  </si>
  <si>
    <t xml:space="preserve">AMERICAN AMOA </t>
  </si>
  <si>
    <t>美属萨摩亚群岛</t>
  </si>
  <si>
    <t xml:space="preserve">SLOVAKIA </t>
  </si>
  <si>
    <t>斯洛伐克</t>
  </si>
  <si>
    <t xml:space="preserve">BURUNDI </t>
  </si>
  <si>
    <t>布隆迪</t>
  </si>
  <si>
    <t xml:space="preserve">JAMAICA </t>
  </si>
  <si>
    <t>牙买加</t>
  </si>
  <si>
    <t xml:space="preserve">BANGLADESH </t>
  </si>
  <si>
    <t>孟加拉</t>
  </si>
  <si>
    <t xml:space="preserve">SLOVENIA </t>
  </si>
  <si>
    <t>斯洛文尼亚</t>
  </si>
  <si>
    <t xml:space="preserve">CAMEROON </t>
  </si>
  <si>
    <t>喀麦隆</t>
  </si>
  <si>
    <t xml:space="preserve">URUGUAY </t>
  </si>
  <si>
    <t>乌拉圭(暂停服务）</t>
  </si>
  <si>
    <t xml:space="preserve">BHUTAN </t>
  </si>
  <si>
    <t>不丹</t>
  </si>
  <si>
    <t xml:space="preserve">CZECH REPUBLIC, THE </t>
  </si>
  <si>
    <t>捷克</t>
  </si>
  <si>
    <t xml:space="preserve">CAPE VERDE </t>
  </si>
  <si>
    <t>佛得角</t>
  </si>
  <si>
    <t xml:space="preserve">ANGUILLA </t>
  </si>
  <si>
    <t>安圭拉</t>
  </si>
  <si>
    <t xml:space="preserve">COOK ISLANDS </t>
  </si>
  <si>
    <t>库克群岛</t>
  </si>
  <si>
    <t xml:space="preserve">HUNGARY </t>
  </si>
  <si>
    <t>匈牙利</t>
  </si>
  <si>
    <t xml:space="preserve">CHAD </t>
  </si>
  <si>
    <t>乍得</t>
  </si>
  <si>
    <t xml:space="preserve">ANTIGUA </t>
  </si>
  <si>
    <t>安提瓜和巴布达</t>
  </si>
  <si>
    <t xml:space="preserve">EAST TIMOR </t>
  </si>
  <si>
    <t>东帝汶</t>
  </si>
  <si>
    <t xml:space="preserve">POLAND </t>
  </si>
  <si>
    <t>波兰</t>
  </si>
  <si>
    <t xml:space="preserve">COMOROS </t>
  </si>
  <si>
    <t>科摩罗</t>
  </si>
  <si>
    <t xml:space="preserve">ARUBA </t>
  </si>
  <si>
    <t>阿鲁巴</t>
  </si>
  <si>
    <t xml:space="preserve">FIJI </t>
  </si>
  <si>
    <t>斐济</t>
  </si>
  <si>
    <t xml:space="preserve">ROMANIA </t>
  </si>
  <si>
    <t>罗马尼亚</t>
  </si>
  <si>
    <t xml:space="preserve">CONGO </t>
  </si>
  <si>
    <t>刚果共和国</t>
  </si>
  <si>
    <t xml:space="preserve">BAHAMAS </t>
  </si>
  <si>
    <t>巴哈马</t>
  </si>
  <si>
    <t xml:space="preserve">GUAM </t>
  </si>
  <si>
    <t>关岛</t>
  </si>
  <si>
    <t xml:space="preserve">ANDORRA </t>
  </si>
  <si>
    <t>安道尔</t>
  </si>
  <si>
    <t xml:space="preserve">DJIBOUTI </t>
  </si>
  <si>
    <t>吉布堤</t>
  </si>
  <si>
    <t xml:space="preserve">BARBADOS </t>
  </si>
  <si>
    <t>巴巴多斯</t>
  </si>
  <si>
    <t xml:space="preserve">KIRIBATI </t>
  </si>
  <si>
    <t>基里巴斯</t>
  </si>
  <si>
    <t xml:space="preserve">CANARY ISLANDS, THE </t>
  </si>
  <si>
    <t>加那利群岛</t>
  </si>
  <si>
    <t xml:space="preserve">EQUATORIAL GUINEA </t>
  </si>
  <si>
    <t>赤道几内亚</t>
  </si>
  <si>
    <t xml:space="preserve">BELIZE </t>
  </si>
  <si>
    <t>伯利兹</t>
  </si>
  <si>
    <t xml:space="preserve">KOREA, NORTH </t>
  </si>
  <si>
    <t>北韩暂停</t>
  </si>
  <si>
    <t xml:space="preserve">FAROE ISLANDS </t>
  </si>
  <si>
    <t>非罗岛</t>
  </si>
  <si>
    <t xml:space="preserve">GABON </t>
  </si>
  <si>
    <t>加蓬</t>
  </si>
  <si>
    <t xml:space="preserve">BERMUDA </t>
  </si>
  <si>
    <t>百慕达</t>
  </si>
  <si>
    <t xml:space="preserve">LIECHTENSTEIN </t>
  </si>
  <si>
    <t>列支敦士登</t>
  </si>
  <si>
    <t xml:space="preserve">GIBRALTAR </t>
  </si>
  <si>
    <t>直布罗陀</t>
  </si>
  <si>
    <t xml:space="preserve">GAMBIA </t>
  </si>
  <si>
    <t>冈比亚</t>
  </si>
  <si>
    <t xml:space="preserve">BOLIVIA </t>
  </si>
  <si>
    <t>波利维亚</t>
  </si>
  <si>
    <t xml:space="preserve">MALDIVES </t>
  </si>
  <si>
    <t>马尔代夫</t>
  </si>
  <si>
    <t xml:space="preserve">GREENLAND </t>
  </si>
  <si>
    <t>格陵兰</t>
  </si>
  <si>
    <t xml:space="preserve">GHANA </t>
  </si>
  <si>
    <t>加纳</t>
  </si>
  <si>
    <t xml:space="preserve">BONAIRE </t>
  </si>
  <si>
    <t>博内尔岛</t>
  </si>
  <si>
    <t xml:space="preserve">MARSHALL ISLANDS </t>
  </si>
  <si>
    <t>马绍尔群岛</t>
  </si>
  <si>
    <t xml:space="preserve">ICELAND </t>
  </si>
  <si>
    <t>冰岛</t>
  </si>
  <si>
    <t xml:space="preserve">LESOTHO </t>
  </si>
  <si>
    <t>莱索托</t>
  </si>
  <si>
    <t xml:space="preserve">CAYMAN ISLANDS </t>
  </si>
  <si>
    <t>开曼群岛</t>
  </si>
  <si>
    <t xml:space="preserve">MYANMAR (BURMA) </t>
  </si>
  <si>
    <t>缅甸</t>
  </si>
  <si>
    <t xml:space="preserve">AFGHANISTAN </t>
  </si>
  <si>
    <t>阿富汉</t>
  </si>
  <si>
    <t xml:space="preserve">MADAGASCAR </t>
  </si>
  <si>
    <t>马达加斯加</t>
  </si>
  <si>
    <t xml:space="preserve">COLOMBIA </t>
  </si>
  <si>
    <t>哥伦比亚</t>
  </si>
  <si>
    <t xml:space="preserve">NAURU, REPUBLIC OF </t>
  </si>
  <si>
    <t>瑙鲁</t>
  </si>
  <si>
    <t xml:space="preserve">ALBANIA </t>
  </si>
  <si>
    <t>阿尔巴尼亚</t>
  </si>
  <si>
    <t xml:space="preserve">MALAWI </t>
  </si>
  <si>
    <t>马拉维</t>
  </si>
  <si>
    <t xml:space="preserve">CURACAO </t>
  </si>
  <si>
    <t>库腊索</t>
  </si>
  <si>
    <t xml:space="preserve">NEPAL </t>
  </si>
  <si>
    <t>尼泊尔</t>
  </si>
  <si>
    <t xml:space="preserve">ARMENIA </t>
  </si>
  <si>
    <t>亚美尼亚(暂停服务）</t>
  </si>
  <si>
    <t xml:space="preserve">MAURITANIA </t>
  </si>
  <si>
    <t>毛里塔尼亚</t>
  </si>
  <si>
    <t xml:space="preserve">NEW CALEDONIA </t>
  </si>
  <si>
    <t>新喀里多尼亚</t>
  </si>
  <si>
    <t xml:space="preserve">AZERBAIJAN </t>
  </si>
  <si>
    <t>阿塞拜疆(暂停服务）</t>
  </si>
  <si>
    <t xml:space="preserve">MAURITIUS </t>
  </si>
  <si>
    <t>毛里求斯</t>
  </si>
  <si>
    <t xml:space="preserve">EL SALVADOR </t>
  </si>
  <si>
    <t>萨尔瓦多</t>
  </si>
  <si>
    <t xml:space="preserve">NIUE </t>
  </si>
  <si>
    <t>纽埃岛</t>
  </si>
  <si>
    <t xml:space="preserve">BELARUS </t>
  </si>
  <si>
    <t>白俄罗斯</t>
  </si>
  <si>
    <t xml:space="preserve">MAYOTTE </t>
  </si>
  <si>
    <t>马约特岛</t>
  </si>
  <si>
    <t xml:space="preserve">FRENCH GUYANA </t>
  </si>
  <si>
    <t>法属圭亚那</t>
  </si>
  <si>
    <t xml:space="preserve">PAPUA NEW GUINEA </t>
  </si>
  <si>
    <t>巴布亚新几内亚</t>
  </si>
  <si>
    <t xml:space="preserve">BOSNIA &amp; HERZEGOVINA </t>
  </si>
  <si>
    <t>波黑</t>
  </si>
  <si>
    <t xml:space="preserve">MOROCCO </t>
  </si>
  <si>
    <t>摩洛哥</t>
  </si>
  <si>
    <t xml:space="preserve">GRENADA </t>
  </si>
  <si>
    <t>格林纳达</t>
  </si>
  <si>
    <t xml:space="preserve">SAIPAN </t>
  </si>
  <si>
    <t>塞班岛</t>
  </si>
  <si>
    <t xml:space="preserve">CROATIA </t>
  </si>
  <si>
    <t>克罗地亚</t>
  </si>
  <si>
    <t xml:space="preserve">MOZAMBIQUE </t>
  </si>
  <si>
    <t>莫桑比克</t>
  </si>
  <si>
    <t xml:space="preserve">GUADELOUPE </t>
  </si>
  <si>
    <t>厄德罗普</t>
  </si>
  <si>
    <t xml:space="preserve">SAMOA </t>
  </si>
  <si>
    <t>萨摩亚</t>
  </si>
  <si>
    <t xml:space="preserve">FALKLAND ISLANDS </t>
  </si>
  <si>
    <t>福克兰群岛</t>
  </si>
  <si>
    <t xml:space="preserve">NAMIBIA </t>
  </si>
  <si>
    <t>纳米比亚</t>
  </si>
  <si>
    <t xml:space="preserve">GUATEMALA </t>
  </si>
  <si>
    <t>危地马拉</t>
  </si>
  <si>
    <t xml:space="preserve">SOLOMON ISLANDS </t>
  </si>
  <si>
    <t>所罗门群岛</t>
  </si>
  <si>
    <t xml:space="preserve">GEORGIA </t>
  </si>
  <si>
    <t>格鲁吉亚</t>
  </si>
  <si>
    <t xml:space="preserve">NIGERIA </t>
  </si>
  <si>
    <t>尼日利亚</t>
  </si>
  <si>
    <t xml:space="preserve">GUYANA (BRITISH) </t>
  </si>
  <si>
    <t>圭亚那</t>
  </si>
  <si>
    <t xml:space="preserve">TAHITI </t>
  </si>
  <si>
    <t>大溪地</t>
  </si>
  <si>
    <t xml:space="preserve">KAZAKHSTAN </t>
  </si>
  <si>
    <t>哈萨克斯坦</t>
  </si>
  <si>
    <t xml:space="preserve">REUNION, ISLAND OF </t>
  </si>
  <si>
    <t>留尼旺岛</t>
  </si>
  <si>
    <t xml:space="preserve">HAITI </t>
  </si>
  <si>
    <t>海地</t>
  </si>
  <si>
    <t xml:space="preserve">TONGA </t>
  </si>
  <si>
    <t>汤加</t>
  </si>
  <si>
    <t xml:space="preserve">KOSOVO </t>
  </si>
  <si>
    <t>科索沃(暂停服务）</t>
  </si>
  <si>
    <t xml:space="preserve">RWANDA </t>
  </si>
  <si>
    <t>卢旺达</t>
  </si>
  <si>
    <t xml:space="preserve">MARTINIQUE </t>
  </si>
  <si>
    <t>马提尼亚</t>
  </si>
  <si>
    <t xml:space="preserve">TUVALU </t>
  </si>
  <si>
    <t>图瓦卢</t>
  </si>
  <si>
    <t xml:space="preserve">KYRGYZSTAN </t>
  </si>
  <si>
    <t>吉尔吉斯斯担</t>
  </si>
  <si>
    <t xml:space="preserve">SENEGAL </t>
  </si>
  <si>
    <t>塞内加尔</t>
  </si>
  <si>
    <t xml:space="preserve">MONGOLIA </t>
  </si>
  <si>
    <t>蒙古</t>
  </si>
  <si>
    <t xml:space="preserve">VANUATU </t>
  </si>
  <si>
    <t>瓦努阿图</t>
  </si>
  <si>
    <t xml:space="preserve">MACEDONIA, REPUBLIC OF </t>
  </si>
  <si>
    <t>马其顿(暂停服务）</t>
  </si>
  <si>
    <t xml:space="preserve">SEYCHELLES </t>
  </si>
  <si>
    <t>塞舌尔</t>
  </si>
  <si>
    <t xml:space="preserve">MONTSERRAT </t>
  </si>
  <si>
    <t>蒙特塞拉特</t>
  </si>
  <si>
    <t xml:space="preserve">INDIA </t>
  </si>
  <si>
    <t>印度</t>
  </si>
  <si>
    <t xml:space="preserve">MOLDOVA, REPUBLIC OF </t>
  </si>
  <si>
    <t>摩尔多瓦</t>
  </si>
  <si>
    <t xml:space="preserve">SOMALIA </t>
  </si>
  <si>
    <t>索马里</t>
  </si>
  <si>
    <t xml:space="preserve">NEVIS </t>
  </si>
  <si>
    <t>尼维斯</t>
  </si>
  <si>
    <t xml:space="preserve">SRI LANKA </t>
  </si>
  <si>
    <t xml:space="preserve">MONTENEGRO </t>
  </si>
  <si>
    <t>黑山</t>
  </si>
  <si>
    <t xml:space="preserve">SOMALILAND, REPUBLIC OF (N. SOMALIA) </t>
  </si>
  <si>
    <t>索马里兰</t>
  </si>
  <si>
    <t xml:space="preserve">NICARAGUA </t>
  </si>
  <si>
    <t>尼加拉瓜</t>
  </si>
  <si>
    <t xml:space="preserve">PAKISTAN </t>
  </si>
  <si>
    <t xml:space="preserve">RUSSIAN FEDERATION, THE </t>
  </si>
  <si>
    <t>俄罗斯(暂停服务）</t>
  </si>
  <si>
    <t xml:space="preserve">SWAZILAND </t>
  </si>
  <si>
    <t>斯威士兰</t>
  </si>
  <si>
    <t xml:space="preserve">PUERTO RICO </t>
  </si>
  <si>
    <t>波多黎各</t>
  </si>
  <si>
    <t xml:space="preserve">CANADA </t>
  </si>
  <si>
    <t xml:space="preserve">SERBIA </t>
  </si>
  <si>
    <t>塞尔维亚</t>
  </si>
  <si>
    <t xml:space="preserve">TANZANIA </t>
  </si>
  <si>
    <t>坦桑尼亚</t>
  </si>
  <si>
    <t xml:space="preserve">SAO TOME &amp; PRINCIPE </t>
  </si>
  <si>
    <t>圣多美和普林西比</t>
  </si>
  <si>
    <t xml:space="preserve">TAJIKISTAN </t>
  </si>
  <si>
    <t>塔吉克斯坦</t>
  </si>
  <si>
    <t xml:space="preserve">TOGO </t>
  </si>
  <si>
    <t>多哥</t>
  </si>
  <si>
    <t xml:space="preserve">ST. BARTHELEMY </t>
  </si>
  <si>
    <t>圣巴夫林米</t>
  </si>
  <si>
    <t xml:space="preserve">MEXICO </t>
  </si>
  <si>
    <t xml:space="preserve">UKRAINE </t>
  </si>
  <si>
    <t>乌克兰</t>
  </si>
  <si>
    <t xml:space="preserve">TUNISIA </t>
  </si>
  <si>
    <t>突尼斯</t>
  </si>
  <si>
    <t xml:space="preserve">ST. EUSTATIUS </t>
  </si>
  <si>
    <t>圣尤斯特歇斯</t>
  </si>
  <si>
    <t xml:space="preserve">BELGIUM </t>
  </si>
  <si>
    <t>比利时</t>
  </si>
  <si>
    <t xml:space="preserve">UZBEKISTAN </t>
  </si>
  <si>
    <t>乌兹别克斯坦</t>
  </si>
  <si>
    <t xml:space="preserve">ZAMBIA </t>
  </si>
  <si>
    <t>赞比亚</t>
  </si>
  <si>
    <t xml:space="preserve">ST. KITTS </t>
  </si>
  <si>
    <t>圣基茨和尼维斯</t>
  </si>
  <si>
    <t xml:space="preserve">FRANCE </t>
  </si>
  <si>
    <t>法国</t>
  </si>
  <si>
    <t xml:space="preserve">BAHRAIN </t>
  </si>
  <si>
    <t>巴林</t>
  </si>
  <si>
    <t xml:space="preserve">ZIMBABWE </t>
  </si>
  <si>
    <t>津巴布韦</t>
  </si>
  <si>
    <t xml:space="preserve">ST. LUCIA </t>
  </si>
  <si>
    <t>圣卢西亚</t>
  </si>
  <si>
    <t xml:space="preserve">GERMANY </t>
  </si>
  <si>
    <t>德国</t>
  </si>
  <si>
    <t xml:space="preserve">IRAN, ISLAMIC REPUBLIC OF </t>
  </si>
  <si>
    <t>伊朗(暂停服务）</t>
  </si>
  <si>
    <t xml:space="preserve">GUINEA-BISSAU </t>
  </si>
  <si>
    <t>几内亚比绍</t>
  </si>
  <si>
    <t xml:space="preserve">ST. MAARTEN </t>
  </si>
  <si>
    <t>圣马藤岛</t>
  </si>
  <si>
    <t xml:space="preserve">ITALY </t>
  </si>
  <si>
    <t>意大利</t>
  </si>
  <si>
    <t xml:space="preserve">JORDAN </t>
  </si>
  <si>
    <t>约旦</t>
  </si>
  <si>
    <t xml:space="preserve">ANGOLA </t>
  </si>
  <si>
    <t>安哥拉</t>
  </si>
  <si>
    <t xml:space="preserve">ST. VINCENT </t>
  </si>
  <si>
    <t>圣文森特和格林纳丁斯</t>
  </si>
  <si>
    <t xml:space="preserve">LUXEMBOURG </t>
  </si>
  <si>
    <t>卢森堡</t>
  </si>
  <si>
    <t xml:space="preserve">KUWAIT </t>
  </si>
  <si>
    <t>科威特</t>
  </si>
  <si>
    <t xml:space="preserve">CONGO, THE DEMOCRATIC REPUBLIC OF </t>
  </si>
  <si>
    <t>刚果民主共和国</t>
  </si>
  <si>
    <t xml:space="preserve">SURINAME </t>
  </si>
  <si>
    <t>苏里南</t>
  </si>
  <si>
    <t xml:space="preserve">NETHERLANDS, THE </t>
  </si>
  <si>
    <t>荷兰</t>
  </si>
  <si>
    <t xml:space="preserve">QATAR </t>
  </si>
  <si>
    <t>卡塔尔(暂停服务）</t>
  </si>
  <si>
    <t xml:space="preserve">COTE D'IVOIRE (IVORYCOAST) </t>
  </si>
  <si>
    <t>科特迪瓦(象牙海岸)</t>
  </si>
  <si>
    <t xml:space="preserve">TURKS &amp; CAICOS ISLANDS </t>
  </si>
  <si>
    <t>特克斯和凯科斯群岛</t>
  </si>
  <si>
    <t xml:space="preserve">SAN MARINO </t>
  </si>
  <si>
    <t>圣马力诺</t>
  </si>
  <si>
    <t xml:space="preserve">UNITED ARAB EMIRATES </t>
  </si>
  <si>
    <t>阿拉伯联合酋长国</t>
  </si>
  <si>
    <t xml:space="preserve">BURKINA FASO </t>
  </si>
  <si>
    <t>布基纳法索</t>
  </si>
  <si>
    <t xml:space="preserve">VIRGIN ISLANDS (BRITISH) </t>
  </si>
  <si>
    <t>英属维尔群岛</t>
  </si>
  <si>
    <t xml:space="preserve">UNITED KINGDOM </t>
  </si>
  <si>
    <t>英国</t>
  </si>
  <si>
    <t xml:space="preserve">TURKEY </t>
  </si>
  <si>
    <t>土耳其</t>
  </si>
  <si>
    <t xml:space="preserve">CENTRAL AFRICAN REPUBLIC </t>
  </si>
  <si>
    <t>中非共和国(暂停服务）</t>
  </si>
  <si>
    <t xml:space="preserve">VIRGIN ISLANDS (U.S.) </t>
  </si>
  <si>
    <t>美属维尔群岛</t>
  </si>
  <si>
    <t xml:space="preserve">AUSTRIA </t>
  </si>
  <si>
    <t>奥地利</t>
  </si>
  <si>
    <t xml:space="preserve">IRAQ </t>
  </si>
  <si>
    <t>伊拉克</t>
  </si>
  <si>
    <t xml:space="preserve">GUINEA REPUBLIC </t>
  </si>
  <si>
    <t>几内亚</t>
  </si>
  <si>
    <t>USA</t>
  </si>
  <si>
    <t xml:space="preserve">DENMARK </t>
  </si>
  <si>
    <t>丹麦</t>
  </si>
  <si>
    <t xml:space="preserve">ISRAEL </t>
  </si>
  <si>
    <t>以色列</t>
  </si>
  <si>
    <t xml:space="preserve">LIBERIA </t>
  </si>
  <si>
    <t>利比里亚</t>
  </si>
  <si>
    <t xml:space="preserve">FINLAND </t>
  </si>
  <si>
    <t>芬兰</t>
  </si>
  <si>
    <t xml:space="preserve">LEBANON </t>
  </si>
  <si>
    <t>黎巴嫩</t>
  </si>
  <si>
    <t xml:space="preserve">MALI </t>
  </si>
  <si>
    <t>马里</t>
  </si>
  <si>
    <r>
      <rPr>
        <b/>
        <sz val="11"/>
        <color rgb="FF0000FF"/>
        <rFont val="宋体"/>
        <charset val="134"/>
      </rPr>
      <t>地址：深圳市宝安区福永街道怀德社区新村区粮食大院7号厂房</t>
    </r>
    <r>
      <rPr>
        <b/>
        <sz val="11"/>
        <color rgb="FF0000FF"/>
        <rFont val="Times New Roman"/>
        <charset val="134"/>
      </rPr>
      <t xml:space="preserve">    </t>
    </r>
  </si>
  <si>
    <t>香港DHL特价B</t>
  </si>
  <si>
    <t>我司主推渠道，自主操作</t>
  </si>
  <si>
    <t>区域</t>
  </si>
  <si>
    <t>WPX首0.5KG</t>
  </si>
  <si>
    <t>续0.5KG</t>
  </si>
  <si>
    <t>6-10KG</t>
  </si>
  <si>
    <t>11-15KG</t>
  </si>
  <si>
    <t>16-21KG</t>
  </si>
  <si>
    <t>22-31KG</t>
  </si>
  <si>
    <t>32-41KG</t>
  </si>
  <si>
    <t>42-51KG</t>
  </si>
  <si>
    <t>52-61KG</t>
  </si>
  <si>
    <t>62-71KG</t>
  </si>
  <si>
    <t>72-81KG</t>
  </si>
  <si>
    <t>82-90KG</t>
  </si>
  <si>
    <t>91-100KG</t>
  </si>
  <si>
    <r>
      <rPr>
        <b/>
        <sz val="11"/>
        <color indexed="10"/>
        <rFont val="宋体"/>
        <charset val="134"/>
      </rPr>
      <t>101-</t>
    </r>
    <r>
      <rPr>
        <b/>
        <sz val="11"/>
        <color indexed="10"/>
        <rFont val="宋体"/>
        <charset val="134"/>
      </rPr>
      <t>25</t>
    </r>
    <r>
      <rPr>
        <b/>
        <sz val="11"/>
        <color indexed="10"/>
        <rFont val="宋体"/>
        <charset val="134"/>
      </rPr>
      <t>0KG</t>
    </r>
  </si>
  <si>
    <r>
      <rPr>
        <b/>
        <sz val="11"/>
        <color indexed="10"/>
        <rFont val="宋体"/>
        <charset val="134"/>
      </rPr>
      <t>2</t>
    </r>
    <r>
      <rPr>
        <b/>
        <sz val="11"/>
        <color indexed="10"/>
        <rFont val="宋体"/>
        <charset val="134"/>
      </rPr>
      <t>51-300KG</t>
    </r>
  </si>
  <si>
    <r>
      <rPr>
        <sz val="12"/>
        <rFont val="宋体"/>
        <charset val="134"/>
      </rPr>
      <t>301</t>
    </r>
    <r>
      <rPr>
        <b/>
        <sz val="11"/>
        <color indexed="10"/>
        <rFont val="宋体"/>
        <charset val="134"/>
      </rPr>
      <t>-999</t>
    </r>
  </si>
  <si>
    <t>是否接带电</t>
  </si>
  <si>
    <t>否</t>
  </si>
  <si>
    <t>卡塔尔</t>
  </si>
  <si>
    <t>是</t>
  </si>
  <si>
    <t>阿联酋</t>
  </si>
  <si>
    <t>秘鲁</t>
  </si>
  <si>
    <t>阿根廷</t>
  </si>
  <si>
    <t>孟加拉，斯里兰卡，新西兰</t>
  </si>
  <si>
    <t>萨尔瓦多、洪都拉斯、哥斯达黎加、多米尼加共和国、危地马拉、尼加拉瓜</t>
  </si>
  <si>
    <t>安提瓜和巴布达,安圭拉,美属萨摩亚群岛,阿鲁巴岛,巴巴多斯,百慕大群岛,巴西,巴哈马,英属维尔京群岛,伯利兹,哥斯达黎加,古巴,圣马丁岛,多米尼加,多米尼加共和国,格林纳达,法属圭亚那,瓜德罗普岛,危地马拉,关岛,圭亚那,洪都拉斯,海地,牙买加,开曼群岛,圣卢西亚,马绍尔群岛,塞班岛,马提尼克岛,蒙特塞拉特岛,尼加拉瓜,尼维斯岛,帕劳,圣基茨,苏里南,圣巴夫林米,萨尔瓦多,特克斯和凯科斯群岛,特立尼达和多巴哥,美属维尔京群岛,圣文森特岛,委内瑞拉,博内尔岛,库拉索</t>
  </si>
  <si>
    <t>备注：</t>
  </si>
  <si>
    <t>可以接口罩，额温枪（不带电），护目镜，防护服，一次性手套等不带液体防护产品，需加过港费10元/KG。</t>
  </si>
  <si>
    <t>1，以上价格未含油，人民币报价，截单时间：16：00前，当天出转单，第2天提取转运。</t>
  </si>
  <si>
    <t>2，我司自主打单，过港操作，时效有保证，住宅地址递送附加费(新增)：住宅地址包括私人住所及非公共办公场所，收费标准为每票RMB30元*U。</t>
  </si>
  <si>
    <r>
      <rPr>
        <sz val="12"/>
        <rFont val="宋体"/>
        <charset val="134"/>
      </rPr>
      <t>3，单件超70KG或单边长超120厘米，加收9</t>
    </r>
    <r>
      <rPr>
        <sz val="12"/>
        <rFont val="宋体"/>
        <charset val="134"/>
      </rPr>
      <t>00元/件的操作费，需乘以当月燃油。</t>
    </r>
  </si>
  <si>
    <t>4，申报价值超过USD：120低于USD：5900需加收RMB：25元报关费，申报超过USD：5900超值报关费计算方式如下：（申报价值*7.8-46000）/1000*0.25+25</t>
  </si>
  <si>
    <t>5，以上价格生效日期2021年3月15日，隔天提取。</t>
  </si>
  <si>
    <t>6、偏远地区费用：偏远地区需加收偏远派送费，收费标准：RMB4.8元/公斤，最低收费240元/票，需乘以当月的燃油。请贵司自行查好，我司1年内通知！</t>
  </si>
  <si>
    <t>7，以上价格材积除5000,一般贸易报关每票加收RMB：300/票，另加过港费1元/KG.最低收100元/票。</t>
  </si>
  <si>
    <t>8，木箱包装货物，需打合页，加50元/票。</t>
  </si>
  <si>
    <t>9，更改地址手续费：由RMB83/票上调为RMB100元/票。</t>
  </si>
  <si>
    <t>10，特殊处理货件附加费：收费每票RMB1600*U（寄件人要求或因货物的包装形状，使货物不能堆叠货裸装等，出货前请自行核实，若产生费用我司按DHL账单收取）</t>
  </si>
  <si>
    <t>11，发件人预付关税及收件人拒付关税手续费由RMB125/票上调为RMB200元/票。</t>
  </si>
  <si>
    <r>
      <rPr>
        <b/>
        <sz val="12"/>
        <rFont val="Times New Roman"/>
        <charset val="134"/>
      </rPr>
      <t>12,</t>
    </r>
    <r>
      <rPr>
        <b/>
        <sz val="12"/>
        <rFont val="宋体"/>
        <charset val="134"/>
      </rPr>
      <t>新增加高风险地区附加费：</t>
    </r>
    <r>
      <rPr>
        <b/>
        <sz val="12"/>
        <rFont val="Times New Roman"/>
        <charset val="134"/>
      </rPr>
      <t>RMB 250*</t>
    </r>
    <r>
      <rPr>
        <b/>
        <sz val="12"/>
        <rFont val="宋体"/>
        <charset val="134"/>
      </rPr>
      <t>油</t>
    </r>
    <r>
      <rPr>
        <b/>
        <sz val="12"/>
        <rFont val="Times New Roman"/>
        <charset val="134"/>
      </rPr>
      <t xml:space="preserve"> /</t>
    </r>
    <r>
      <rPr>
        <b/>
        <sz val="12"/>
        <rFont val="宋体"/>
        <charset val="134"/>
      </rPr>
      <t>票（需征收此项费用的国家包括：阿富汗、布隆迪、伊拉克、利比亚、马里、尼日尔、苏丹、叙利亚、也门）</t>
    </r>
  </si>
  <si>
    <r>
      <rPr>
        <b/>
        <sz val="12"/>
        <rFont val="Times New Roman"/>
        <charset val="134"/>
      </rPr>
      <t>13,</t>
    </r>
    <r>
      <rPr>
        <b/>
        <sz val="12"/>
        <rFont val="宋体"/>
        <charset val="134"/>
      </rPr>
      <t>新增加限运目的地附加费：</t>
    </r>
    <r>
      <rPr>
        <b/>
        <sz val="12"/>
        <rFont val="Times New Roman"/>
        <charset val="134"/>
      </rPr>
      <t>RMB 350*</t>
    </r>
    <r>
      <rPr>
        <b/>
        <sz val="12"/>
        <rFont val="宋体"/>
        <charset val="134"/>
      </rPr>
      <t>油</t>
    </r>
    <r>
      <rPr>
        <b/>
        <sz val="12"/>
        <rFont val="Times New Roman"/>
        <charset val="134"/>
      </rPr>
      <t>/</t>
    </r>
    <r>
      <rPr>
        <b/>
        <sz val="12"/>
        <rFont val="宋体"/>
        <charset val="134"/>
      </rPr>
      <t>票（需征收此项费用的国家包括：中非共和国、科特迪瓦、刚果民主共和国、厄立特里亚、伊朗、伊拉克、北朝鲜、利比里亚、利比亚、索马里、苏丹、叙利亚、也门）</t>
    </r>
  </si>
  <si>
    <t xml:space="preserve">14，新增清关资料修改附加费：
     A:在清关流程之前或期间，如货件更改申报价值或发票时产生的，相关之收费 ，会由寄件客户承担，收费标准为RMB450/票另加当月燃油附加费
，DHL将直接向寄件人收取相关费用，不会事先通知.
    B、所寄运的目的地国家要求申报运费和保险，但发票上未申报的；
</t>
  </si>
  <si>
    <t>特别提示：客户一旦同意接受我公司服务，即默认客户已详细阅读过此价格表备注内容以及我司托运条款，并接受各条款的约束。</t>
  </si>
  <si>
    <t>香港DHL特价C</t>
  </si>
  <si>
    <t xml:space="preserve">        我司主推渠道，自主操作</t>
  </si>
  <si>
    <t>重量</t>
  </si>
  <si>
    <t>Zone 1</t>
  </si>
  <si>
    <t>Zone 2</t>
  </si>
  <si>
    <t>Zone 3</t>
  </si>
  <si>
    <t>Zone 4</t>
  </si>
  <si>
    <t>Zone 5</t>
  </si>
  <si>
    <r>
      <rPr>
        <b/>
        <sz val="10"/>
        <rFont val="Frutiger"/>
        <charset val="134"/>
      </rPr>
      <t>Zone 6</t>
    </r>
    <r>
      <rPr>
        <b/>
        <sz val="10"/>
        <rFont val="宋体"/>
        <charset val="134"/>
      </rPr>
      <t>（美国西）</t>
    </r>
  </si>
  <si>
    <r>
      <rPr>
        <b/>
        <sz val="10"/>
        <rFont val="Frutiger"/>
        <charset val="134"/>
      </rPr>
      <t>Zone 7</t>
    </r>
    <r>
      <rPr>
        <b/>
        <sz val="10"/>
        <rFont val="宋体"/>
        <charset val="134"/>
      </rPr>
      <t>（美国东）</t>
    </r>
  </si>
  <si>
    <t>Zone 8</t>
  </si>
  <si>
    <t>Zone 9</t>
  </si>
  <si>
    <t>Zone 10</t>
  </si>
  <si>
    <t>Zone11</t>
  </si>
  <si>
    <t>0.5KGDOC</t>
  </si>
  <si>
    <t>1KG</t>
  </si>
  <si>
    <t>1.5KG</t>
  </si>
  <si>
    <t>0.5WPX</t>
  </si>
  <si>
    <t>31-70</t>
  </si>
  <si>
    <t>71-99</t>
  </si>
  <si>
    <t>100-299</t>
  </si>
  <si>
    <r>
      <rPr>
        <sz val="12"/>
        <rFont val="宋体"/>
        <charset val="134"/>
      </rPr>
      <t>排仓费3元</t>
    </r>
    <r>
      <rPr>
        <sz val="12"/>
        <rFont val="Frutiger"/>
        <charset val="134"/>
      </rPr>
      <t>/KG</t>
    </r>
    <r>
      <rPr>
        <sz val="12"/>
        <rFont val="宋体"/>
        <charset val="134"/>
      </rPr>
      <t>，另加紧急附加费8元</t>
    </r>
    <r>
      <rPr>
        <sz val="12"/>
        <rFont val="Frutiger"/>
        <charset val="134"/>
      </rPr>
      <t>/KG*u</t>
    </r>
    <r>
      <rPr>
        <sz val="12"/>
        <rFont val="宋体"/>
        <charset val="134"/>
      </rPr>
      <t>，针对亚马逊的货，关税手续费80元</t>
    </r>
    <r>
      <rPr>
        <sz val="12"/>
        <rFont val="Frutiger"/>
        <charset val="134"/>
      </rPr>
      <t>/</t>
    </r>
    <r>
      <rPr>
        <sz val="12"/>
        <rFont val="宋体"/>
        <charset val="134"/>
      </rPr>
      <t>票</t>
    </r>
    <r>
      <rPr>
        <sz val="12"/>
        <rFont val="Frutiger"/>
        <charset val="134"/>
      </rPr>
      <t>.</t>
    </r>
    <r>
      <rPr>
        <sz val="12"/>
        <rFont val="宋体"/>
        <charset val="134"/>
      </rPr>
      <t>只要做关税预付就有税金就会收取。</t>
    </r>
  </si>
  <si>
    <r>
      <rPr>
        <sz val="12"/>
        <rFont val="Frutiger"/>
        <charset val="134"/>
      </rPr>
      <t>1</t>
    </r>
    <r>
      <rPr>
        <sz val="12"/>
        <rFont val="宋体"/>
        <charset val="134"/>
      </rPr>
      <t>、人民币报价未含燃油，截单</t>
    </r>
    <r>
      <rPr>
        <sz val="12"/>
        <rFont val="Frutiger"/>
        <charset val="134"/>
      </rPr>
      <t>13:00</t>
    </r>
    <r>
      <rPr>
        <sz val="12"/>
        <rFont val="宋体"/>
        <charset val="134"/>
      </rPr>
      <t>前，第</t>
    </r>
    <r>
      <rPr>
        <sz val="12"/>
        <rFont val="Frutiger"/>
        <charset val="134"/>
      </rPr>
      <t>2</t>
    </r>
    <r>
      <rPr>
        <sz val="12"/>
        <rFont val="宋体"/>
        <charset val="134"/>
      </rPr>
      <t>天提取，</t>
    </r>
    <r>
      <rPr>
        <sz val="12"/>
        <rFont val="Frutiger"/>
        <charset val="134"/>
      </rPr>
      <t>2021</t>
    </r>
    <r>
      <rPr>
        <sz val="12"/>
        <rFont val="宋体"/>
        <charset val="134"/>
      </rPr>
      <t>年</t>
    </r>
    <r>
      <rPr>
        <sz val="12"/>
        <rFont val="Frutiger"/>
        <charset val="134"/>
      </rPr>
      <t>3</t>
    </r>
    <r>
      <rPr>
        <sz val="12"/>
        <rFont val="宋体"/>
        <charset val="134"/>
      </rPr>
      <t>月</t>
    </r>
    <r>
      <rPr>
        <sz val="12"/>
        <rFont val="Frutiger"/>
        <charset val="134"/>
      </rPr>
      <t>12</t>
    </r>
    <r>
      <rPr>
        <sz val="12"/>
        <rFont val="宋体"/>
        <charset val="134"/>
      </rPr>
      <t>日执行。</t>
    </r>
  </si>
  <si>
    <r>
      <rPr>
        <sz val="12"/>
        <rFont val="Frutiger"/>
        <charset val="134"/>
      </rPr>
      <t>2</t>
    </r>
    <r>
      <rPr>
        <sz val="12"/>
        <rFont val="宋体"/>
        <charset val="134"/>
      </rPr>
      <t>、单独报关件，需加报关费</t>
    </r>
    <r>
      <rPr>
        <sz val="12"/>
        <rFont val="Frutiger"/>
        <charset val="134"/>
      </rPr>
      <t>300/</t>
    </r>
    <r>
      <rPr>
        <sz val="12"/>
        <rFont val="宋体"/>
        <charset val="134"/>
      </rPr>
      <t>票，另加中港</t>
    </r>
    <r>
      <rPr>
        <sz val="12"/>
        <rFont val="Frutiger"/>
        <charset val="134"/>
      </rPr>
      <t>1</t>
    </r>
    <r>
      <rPr>
        <sz val="12"/>
        <rFont val="宋体"/>
        <charset val="134"/>
      </rPr>
      <t>块</t>
    </r>
    <r>
      <rPr>
        <sz val="12"/>
        <rFont val="Frutiger"/>
        <charset val="134"/>
      </rPr>
      <t>/KG</t>
    </r>
    <r>
      <rPr>
        <sz val="12"/>
        <rFont val="宋体"/>
        <charset val="134"/>
      </rPr>
      <t>，最低收</t>
    </r>
    <r>
      <rPr>
        <sz val="12"/>
        <rFont val="Frutiger"/>
        <charset val="134"/>
      </rPr>
      <t>50</t>
    </r>
    <r>
      <rPr>
        <sz val="12"/>
        <rFont val="宋体"/>
        <charset val="134"/>
      </rPr>
      <t>元</t>
    </r>
    <r>
      <rPr>
        <sz val="12"/>
        <rFont val="Frutiger"/>
        <charset val="134"/>
      </rPr>
      <t>/</t>
    </r>
    <r>
      <rPr>
        <sz val="12"/>
        <rFont val="宋体"/>
        <charset val="134"/>
      </rPr>
      <t>票</t>
    </r>
  </si>
  <si>
    <r>
      <rPr>
        <sz val="12"/>
        <rFont val="Frutiger"/>
        <charset val="134"/>
      </rPr>
      <t>3</t>
    </r>
    <r>
      <rPr>
        <sz val="12"/>
        <rFont val="宋体"/>
        <charset val="134"/>
      </rPr>
      <t>、印度需要</t>
    </r>
    <r>
      <rPr>
        <sz val="12"/>
        <rFont val="Frutiger"/>
        <charset val="134"/>
      </rPr>
      <t>IEC</t>
    </r>
    <r>
      <rPr>
        <sz val="12"/>
        <rFont val="宋体"/>
        <charset val="134"/>
      </rPr>
      <t>号，进出口注册号码，具体国家请参照香港DHL官方为准。</t>
    </r>
  </si>
  <si>
    <r>
      <rPr>
        <sz val="12"/>
        <rFont val="Frutiger"/>
        <charset val="134"/>
      </rPr>
      <t>4</t>
    </r>
    <r>
      <rPr>
        <sz val="12"/>
        <rFont val="宋体"/>
        <charset val="134"/>
      </rPr>
      <t>、可接木箱（必须打合页，并提供保函），需面单交接清单注明（此类产品因带电问题造成的损失由贵司承担，</t>
    </r>
  </si>
  <si>
    <r>
      <rPr>
        <sz val="12"/>
        <rFont val="Frutiger"/>
        <charset val="134"/>
      </rPr>
      <t xml:space="preserve">       </t>
    </r>
    <r>
      <rPr>
        <sz val="12"/>
        <rFont val="宋体"/>
        <charset val="134"/>
      </rPr>
      <t>带电产品不能用包裹袋装），不接仿牌，纯电池产品，如发现并处罚每票</t>
    </r>
    <r>
      <rPr>
        <sz val="12"/>
        <rFont val="Frutiger"/>
        <charset val="134"/>
      </rPr>
      <t>1000RMB</t>
    </r>
    <r>
      <rPr>
        <sz val="12"/>
        <rFont val="宋体"/>
        <charset val="134"/>
      </rPr>
      <t>。</t>
    </r>
  </si>
  <si>
    <r>
      <rPr>
        <sz val="12"/>
        <rFont val="Frutiger"/>
        <charset val="134"/>
      </rPr>
      <t>5</t>
    </r>
    <r>
      <rPr>
        <sz val="12"/>
        <rFont val="宋体"/>
        <charset val="134"/>
      </rPr>
      <t>、轻泡货重量的计算公式为：长</t>
    </r>
    <r>
      <rPr>
        <sz val="12"/>
        <rFont val="Frutiger"/>
        <charset val="134"/>
      </rPr>
      <t>×</t>
    </r>
    <r>
      <rPr>
        <sz val="12"/>
        <rFont val="宋体"/>
        <charset val="134"/>
      </rPr>
      <t>宽</t>
    </r>
    <r>
      <rPr>
        <sz val="12"/>
        <rFont val="Frutiger"/>
        <charset val="134"/>
      </rPr>
      <t>×</t>
    </r>
    <r>
      <rPr>
        <sz val="12"/>
        <rFont val="宋体"/>
        <charset val="134"/>
      </rPr>
      <t>高（厘米）</t>
    </r>
    <r>
      <rPr>
        <sz val="12"/>
        <rFont val="Frutiger"/>
        <charset val="134"/>
      </rPr>
      <t>÷5000</t>
    </r>
    <r>
      <rPr>
        <sz val="12"/>
        <rFont val="宋体"/>
        <charset val="134"/>
      </rPr>
      <t>，住宅地址递送附加费(新增)：住宅地址包括私人住所及非公共办公场所，收费标准为每票RMB30元*U；</t>
    </r>
  </si>
  <si>
    <r>
      <rPr>
        <sz val="12"/>
        <rFont val="Frutiger"/>
        <charset val="134"/>
      </rPr>
      <t>6</t>
    </r>
    <r>
      <rPr>
        <sz val="12"/>
        <rFont val="宋体"/>
        <charset val="134"/>
      </rPr>
      <t>、附加费加燃油，偏远收费标准：</t>
    </r>
    <r>
      <rPr>
        <sz val="12"/>
        <rFont val="Frutiger"/>
        <charset val="134"/>
      </rPr>
      <t>RMB4.8</t>
    </r>
    <r>
      <rPr>
        <sz val="12"/>
        <rFont val="宋体"/>
        <charset val="134"/>
      </rPr>
      <t>元</t>
    </r>
    <r>
      <rPr>
        <sz val="12"/>
        <rFont val="Frutiger"/>
        <charset val="134"/>
      </rPr>
      <t>/</t>
    </r>
    <r>
      <rPr>
        <sz val="12"/>
        <rFont val="宋体"/>
        <charset val="134"/>
      </rPr>
      <t>公斤，最低收费</t>
    </r>
    <r>
      <rPr>
        <sz val="12"/>
        <rFont val="Frutiger"/>
        <charset val="134"/>
      </rPr>
      <t>RMB240</t>
    </r>
    <r>
      <rPr>
        <sz val="12"/>
        <rFont val="宋体"/>
        <charset val="134"/>
      </rPr>
      <t>元</t>
    </r>
    <r>
      <rPr>
        <sz val="12"/>
        <rFont val="Frutiger"/>
        <charset val="134"/>
      </rPr>
      <t>/</t>
    </r>
    <r>
      <rPr>
        <sz val="12"/>
        <rFont val="宋体"/>
        <charset val="134"/>
      </rPr>
      <t>票</t>
    </r>
    <r>
      <rPr>
        <sz val="12"/>
        <rFont val="Frutiger"/>
        <charset val="134"/>
      </rPr>
      <t>(</t>
    </r>
    <r>
      <rPr>
        <sz val="12"/>
        <rFont val="宋体"/>
        <charset val="134"/>
      </rPr>
      <t>另加燃油）</t>
    </r>
    <r>
      <rPr>
        <sz val="12"/>
        <rFont val="Frutiger"/>
        <charset val="134"/>
      </rPr>
      <t>,</t>
    </r>
    <r>
      <rPr>
        <sz val="12"/>
        <rFont val="宋体"/>
        <charset val="134"/>
      </rPr>
      <t>请贵司自行查好，我司</t>
    </r>
    <r>
      <rPr>
        <sz val="12"/>
        <rFont val="Frutiger"/>
        <charset val="134"/>
      </rPr>
      <t>1</t>
    </r>
    <r>
      <rPr>
        <sz val="12"/>
        <rFont val="宋体"/>
        <charset val="134"/>
      </rPr>
      <t>年内通知有效；</t>
    </r>
  </si>
  <si>
    <r>
      <rPr>
        <sz val="12"/>
        <rFont val="Frutiger"/>
        <charset val="134"/>
      </rPr>
      <t>7</t>
    </r>
    <r>
      <rPr>
        <sz val="12"/>
        <rFont val="宋体"/>
        <charset val="134"/>
      </rPr>
      <t>、海关税金：运费不含发票税金及目的地关税</t>
    </r>
    <r>
      <rPr>
        <sz val="12"/>
        <rFont val="Frutiger"/>
        <charset val="134"/>
      </rPr>
      <t>,</t>
    </r>
    <r>
      <rPr>
        <sz val="12"/>
        <rFont val="宋体"/>
        <charset val="134"/>
      </rPr>
      <t>如收件人拒付关税或当地直接更改寄件人支付关税的</t>
    </r>
    <r>
      <rPr>
        <sz val="12"/>
        <rFont val="Frutiger"/>
        <charset val="134"/>
      </rPr>
      <t>,</t>
    </r>
    <r>
      <rPr>
        <sz val="12"/>
        <rFont val="宋体"/>
        <charset val="134"/>
      </rPr>
      <t>我司将会出帐单补收，</t>
    </r>
  </si>
  <si>
    <r>
      <rPr>
        <sz val="12"/>
        <rFont val="Frutiger"/>
        <charset val="134"/>
      </rPr>
      <t>8</t>
    </r>
    <r>
      <rPr>
        <sz val="12"/>
        <rFont val="宋体"/>
        <charset val="134"/>
      </rPr>
      <t>、单件单边长度超出</t>
    </r>
    <r>
      <rPr>
        <sz val="12"/>
        <rFont val="Frutiger"/>
        <charset val="134"/>
      </rPr>
      <t>120CM</t>
    </r>
    <r>
      <rPr>
        <sz val="12"/>
        <rFont val="宋体"/>
        <charset val="134"/>
      </rPr>
      <t>或单件计费重量超过</t>
    </r>
    <r>
      <rPr>
        <sz val="12"/>
        <rFont val="Frutiger"/>
        <charset val="134"/>
      </rPr>
      <t>70KG</t>
    </r>
    <r>
      <rPr>
        <sz val="12"/>
        <rFont val="宋体"/>
        <charset val="134"/>
      </rPr>
      <t>，征收：</t>
    </r>
    <r>
      <rPr>
        <sz val="12"/>
        <rFont val="Frutiger"/>
        <charset val="134"/>
      </rPr>
      <t>RMB900</t>
    </r>
    <r>
      <rPr>
        <sz val="12"/>
        <rFont val="宋体"/>
        <charset val="134"/>
      </rPr>
      <t>元</t>
    </r>
    <r>
      <rPr>
        <sz val="12"/>
        <rFont val="Frutiger"/>
        <charset val="134"/>
      </rPr>
      <t>/</t>
    </r>
    <r>
      <rPr>
        <sz val="12"/>
        <rFont val="宋体"/>
        <charset val="134"/>
      </rPr>
      <t>件</t>
    </r>
    <r>
      <rPr>
        <sz val="12"/>
        <rFont val="Frutiger"/>
        <charset val="134"/>
      </rPr>
      <t>*</t>
    </r>
    <r>
      <rPr>
        <sz val="12"/>
        <rFont val="宋体"/>
        <charset val="134"/>
      </rPr>
      <t>燃油</t>
    </r>
    <r>
      <rPr>
        <sz val="12"/>
        <rFont val="Frutiger"/>
        <charset val="134"/>
      </rPr>
      <t>/</t>
    </r>
    <r>
      <rPr>
        <sz val="12"/>
        <rFont val="宋体"/>
        <charset val="134"/>
      </rPr>
      <t>票</t>
    </r>
    <r>
      <rPr>
        <sz val="12"/>
        <rFont val="Frutiger"/>
        <charset val="134"/>
      </rPr>
      <t xml:space="preserve"> </t>
    </r>
    <r>
      <rPr>
        <sz val="12"/>
        <rFont val="宋体"/>
        <charset val="134"/>
      </rPr>
      <t>附加费，（事后</t>
    </r>
    <r>
      <rPr>
        <sz val="12"/>
        <rFont val="Frutiger"/>
        <charset val="134"/>
      </rPr>
      <t>6</t>
    </r>
    <r>
      <rPr>
        <sz val="12"/>
        <rFont val="宋体"/>
        <charset val="134"/>
      </rPr>
      <t>个月内通知有效）</t>
    </r>
  </si>
  <si>
    <r>
      <rPr>
        <sz val="12"/>
        <rFont val="Frutiger"/>
        <charset val="134"/>
      </rPr>
      <t>9</t>
    </r>
    <r>
      <rPr>
        <sz val="12"/>
        <rFont val="宋体"/>
        <charset val="134"/>
      </rPr>
      <t>、遗失赔偿：货样每票赔偿最高赔偿不超过</t>
    </r>
    <r>
      <rPr>
        <sz val="12"/>
        <rFont val="Frutiger"/>
        <charset val="134"/>
      </rPr>
      <t>USD100.00/</t>
    </r>
    <r>
      <rPr>
        <sz val="12"/>
        <rFont val="宋体"/>
        <charset val="134"/>
      </rPr>
      <t>票且不退运费；我司建议客户对于贵重物品，自行购买保险</t>
    </r>
  </si>
  <si>
    <r>
      <rPr>
        <sz val="12"/>
        <rFont val="Frutiger"/>
        <charset val="134"/>
      </rPr>
      <t>10</t>
    </r>
    <r>
      <rPr>
        <sz val="12"/>
        <rFont val="宋体"/>
        <charset val="134"/>
      </rPr>
      <t>、澳大利亚产品上必须有</t>
    </r>
    <r>
      <rPr>
        <sz val="12"/>
        <rFont val="Frutiger"/>
        <charset val="134"/>
      </rPr>
      <t xml:space="preserve">MADE IN CHINA </t>
    </r>
    <r>
      <rPr>
        <sz val="12"/>
        <rFont val="宋体"/>
        <charset val="134"/>
      </rPr>
      <t>印记或者标示！</t>
    </r>
  </si>
  <si>
    <r>
      <rPr>
        <sz val="12"/>
        <rFont val="Frutiger"/>
        <charset val="134"/>
      </rPr>
      <t>11</t>
    </r>
    <r>
      <rPr>
        <sz val="12"/>
        <rFont val="宋体"/>
        <charset val="134"/>
      </rPr>
      <t>、内置电池货物只接收</t>
    </r>
    <r>
      <rPr>
        <sz val="12"/>
        <rFont val="Frutiger"/>
        <charset val="134"/>
      </rPr>
      <t>2</t>
    </r>
    <r>
      <rPr>
        <sz val="12"/>
        <rFont val="宋体"/>
        <charset val="134"/>
      </rPr>
      <t>个产品内，超过的要收取电池费</t>
    </r>
    <r>
      <rPr>
        <sz val="12"/>
        <rFont val="Frutiger"/>
        <charset val="134"/>
      </rPr>
      <t>20</t>
    </r>
    <r>
      <rPr>
        <sz val="12"/>
        <rFont val="宋体"/>
        <charset val="134"/>
      </rPr>
      <t>元</t>
    </r>
    <r>
      <rPr>
        <sz val="12"/>
        <rFont val="Frutiger"/>
        <charset val="134"/>
      </rPr>
      <t>/</t>
    </r>
    <r>
      <rPr>
        <sz val="12"/>
        <rFont val="宋体"/>
        <charset val="134"/>
      </rPr>
      <t>票电池费、。</t>
    </r>
  </si>
  <si>
    <t>12，以上价格申报价值超120美金的，需收取25元/票超值费。</t>
  </si>
  <si>
    <t>13，更改地址手续费：由RMB83/票上调为RMB100元/票。</t>
  </si>
  <si>
    <t>14，特殊处理货件附加费：收费每票RMB1600*U（寄件人要求或因货物的包装形状，使货物不能堆叠货裸装等，出货前请自行核实，若产生费用我司按DHL账单收取）</t>
  </si>
  <si>
    <t>15，发件人预付关税及收件人拒付关税手续费由RMB125/票上调为RMB200元/票。</t>
  </si>
  <si>
    <r>
      <rPr>
        <b/>
        <sz val="12"/>
        <rFont val="Times New Roman"/>
        <charset val="134"/>
      </rPr>
      <t>16,</t>
    </r>
    <r>
      <rPr>
        <b/>
        <sz val="12"/>
        <rFont val="宋体"/>
        <charset val="134"/>
      </rPr>
      <t>新增加高风险地区附加费：</t>
    </r>
    <r>
      <rPr>
        <b/>
        <sz val="12"/>
        <rFont val="Times New Roman"/>
        <charset val="134"/>
      </rPr>
      <t>RMB 250*</t>
    </r>
    <r>
      <rPr>
        <b/>
        <sz val="12"/>
        <rFont val="宋体"/>
        <charset val="134"/>
      </rPr>
      <t>油</t>
    </r>
    <r>
      <rPr>
        <b/>
        <sz val="12"/>
        <rFont val="Times New Roman"/>
        <charset val="134"/>
      </rPr>
      <t xml:space="preserve"> /</t>
    </r>
    <r>
      <rPr>
        <b/>
        <sz val="12"/>
        <rFont val="宋体"/>
        <charset val="134"/>
      </rPr>
      <t>票（需征收此项费用的国家包括：阿富汗、布隆迪、伊拉克、利比亚、马里、尼日尔、苏丹、叙利亚、也门）</t>
    </r>
  </si>
  <si>
    <r>
      <rPr>
        <b/>
        <sz val="12"/>
        <rFont val="Times New Roman"/>
        <charset val="134"/>
      </rPr>
      <t>17,</t>
    </r>
    <r>
      <rPr>
        <b/>
        <sz val="12"/>
        <rFont val="宋体"/>
        <charset val="134"/>
      </rPr>
      <t>新增加限运目的地附加费：</t>
    </r>
    <r>
      <rPr>
        <b/>
        <sz val="12"/>
        <rFont val="Times New Roman"/>
        <charset val="134"/>
      </rPr>
      <t>RMB 350*</t>
    </r>
    <r>
      <rPr>
        <b/>
        <sz val="12"/>
        <rFont val="宋体"/>
        <charset val="134"/>
      </rPr>
      <t>油</t>
    </r>
    <r>
      <rPr>
        <b/>
        <sz val="12"/>
        <rFont val="Times New Roman"/>
        <charset val="134"/>
      </rPr>
      <t>/</t>
    </r>
    <r>
      <rPr>
        <b/>
        <sz val="12"/>
        <rFont val="宋体"/>
        <charset val="134"/>
      </rPr>
      <t>票（需征收此项费用的国家包括：中非共和国、科特迪瓦、刚果民主共和国、厄立特里亚、伊朗、伊拉克、北朝鲜、利比里亚、利比亚、索马里、苏丹、叙利亚、也门）</t>
    </r>
  </si>
  <si>
    <t>新增清关资料修改附加费：</t>
  </si>
  <si>
    <t xml:space="preserve">     A:在清关流程之前或期间，如货件更改申报价值或发票时产生的，相关之收费 ，会由寄件客户承担，收费标准为RMB450/票另加当月燃油附加费</t>
  </si>
  <si>
    <t>，DHL将直接向寄件人收取相关费用，不会事先通知.</t>
  </si>
  <si>
    <t xml:space="preserve">    B、所寄运的目的地国家要求申报运费和保险，但发票上未申报的；</t>
  </si>
  <si>
    <t>Cnty</t>
  </si>
  <si>
    <t>Zone</t>
  </si>
  <si>
    <t>Move to Other / Special Zone
(E.g 11, 12, 13..etc)</t>
  </si>
  <si>
    <t>MACAU</t>
  </si>
  <si>
    <t>MO</t>
  </si>
  <si>
    <t>KOREA, SOUTH</t>
  </si>
  <si>
    <t>KR</t>
  </si>
  <si>
    <t>韩国</t>
  </si>
  <si>
    <t>TAIWAN</t>
  </si>
  <si>
    <t>TW</t>
  </si>
  <si>
    <t>BRUNEI</t>
  </si>
  <si>
    <t>BN</t>
  </si>
  <si>
    <t>文莱</t>
  </si>
  <si>
    <t>CAMBODIA (KAMPUCHEA)</t>
  </si>
  <si>
    <t>KH</t>
  </si>
  <si>
    <t>柬埔寨(柬埔寨)</t>
  </si>
  <si>
    <t>INDONESIA</t>
  </si>
  <si>
    <t>ID</t>
  </si>
  <si>
    <t>印尼</t>
  </si>
  <si>
    <t>LAOS</t>
  </si>
  <si>
    <t>LA</t>
  </si>
  <si>
    <t>MALAYSIA</t>
  </si>
  <si>
    <t>MY</t>
  </si>
  <si>
    <t>PHILIPPINES, THE</t>
  </si>
  <si>
    <t>PH</t>
  </si>
  <si>
    <t>菲律宾,</t>
  </si>
  <si>
    <t>SINGAPORE</t>
  </si>
  <si>
    <t>SG</t>
  </si>
  <si>
    <t>THAILAND</t>
  </si>
  <si>
    <t>TH</t>
  </si>
  <si>
    <t>VIETNAM</t>
  </si>
  <si>
    <t>VN</t>
  </si>
  <si>
    <t xml:space="preserve">Myanmar </t>
  </si>
  <si>
    <t>MM</t>
  </si>
  <si>
    <t>JAPAN</t>
  </si>
  <si>
    <t>JP</t>
  </si>
  <si>
    <t>AUSTRALIA</t>
  </si>
  <si>
    <t>AU</t>
  </si>
  <si>
    <t>NEW ZEALAND</t>
  </si>
  <si>
    <t>NZ</t>
  </si>
  <si>
    <t>UNITED STATES OF AMERICA  - WESTERN REGION</t>
  </si>
  <si>
    <t>US1</t>
  </si>
  <si>
    <t>美国西岸</t>
  </si>
  <si>
    <t>CANADA</t>
  </si>
  <si>
    <t>CA</t>
  </si>
  <si>
    <t>UNITED STATES OF AMERICA  - REST OF COUNTRY</t>
  </si>
  <si>
    <t>US2</t>
  </si>
  <si>
    <t>ANDORRA</t>
  </si>
  <si>
    <t>AD</t>
  </si>
  <si>
    <t>AUSTRIA</t>
  </si>
  <si>
    <t>AT</t>
  </si>
  <si>
    <t>BELGIUM</t>
  </si>
  <si>
    <t>BE</t>
  </si>
  <si>
    <t>BULGARIA</t>
  </si>
  <si>
    <t>BG</t>
  </si>
  <si>
    <t>CROATIA</t>
  </si>
  <si>
    <t>HR</t>
  </si>
  <si>
    <t>CYPRUS</t>
  </si>
  <si>
    <t>CY</t>
  </si>
  <si>
    <t>CZECH REPUBLIC, THE</t>
  </si>
  <si>
    <t>CZ</t>
  </si>
  <si>
    <t>捷克共和国,</t>
  </si>
  <si>
    <t>DENMARK</t>
  </si>
  <si>
    <t>DK</t>
  </si>
  <si>
    <t>ESTONIA</t>
  </si>
  <si>
    <t>EE</t>
  </si>
  <si>
    <t>FINLAND</t>
  </si>
  <si>
    <t>FI</t>
  </si>
  <si>
    <t>FRANCE</t>
  </si>
  <si>
    <t>FR</t>
  </si>
  <si>
    <t>GERMANY</t>
  </si>
  <si>
    <t>DE</t>
  </si>
  <si>
    <t>GIBRALTAR</t>
  </si>
  <si>
    <t>GI</t>
  </si>
  <si>
    <t>GREECE</t>
  </si>
  <si>
    <t>GR</t>
  </si>
  <si>
    <t>GUERNSEY</t>
  </si>
  <si>
    <t>GG</t>
  </si>
  <si>
    <t>格恩西岛</t>
  </si>
  <si>
    <t>HUNGARY</t>
  </si>
  <si>
    <t>HU</t>
  </si>
  <si>
    <t>INDIA</t>
  </si>
  <si>
    <t>IN</t>
  </si>
  <si>
    <t>IRELAND, REPUBLIC OF</t>
  </si>
  <si>
    <t>IE</t>
  </si>
  <si>
    <t>ITALY</t>
  </si>
  <si>
    <t>IT</t>
  </si>
  <si>
    <t>JERSEY</t>
  </si>
  <si>
    <t>JE</t>
  </si>
  <si>
    <t>LATVIA</t>
  </si>
  <si>
    <t>LV</t>
  </si>
  <si>
    <t>LIECHTENSTEIN</t>
  </si>
  <si>
    <t>LI</t>
  </si>
  <si>
    <t>列支敦斯登</t>
  </si>
  <si>
    <t>LITHUANIA</t>
  </si>
  <si>
    <t>LT</t>
  </si>
  <si>
    <t>LUXEMBOURG</t>
  </si>
  <si>
    <t>LU</t>
  </si>
  <si>
    <t>MALTA</t>
  </si>
  <si>
    <t>MT</t>
  </si>
  <si>
    <t>MONACO</t>
  </si>
  <si>
    <t>MC</t>
  </si>
  <si>
    <t>摩纳哥</t>
  </si>
  <si>
    <t>NETHERLANDS, THE</t>
  </si>
  <si>
    <t>NL</t>
  </si>
  <si>
    <t>荷兰,</t>
  </si>
  <si>
    <t>NORWAY</t>
  </si>
  <si>
    <t>NO</t>
  </si>
  <si>
    <t>POLAND</t>
  </si>
  <si>
    <t>PL</t>
  </si>
  <si>
    <t>PORTUGAL</t>
  </si>
  <si>
    <t>PT</t>
  </si>
  <si>
    <t>ROMANIA</t>
  </si>
  <si>
    <t>RO</t>
  </si>
  <si>
    <t>SAN MARINO</t>
  </si>
  <si>
    <t>SM</t>
  </si>
  <si>
    <t>SLOVAKIA</t>
  </si>
  <si>
    <t>SK</t>
  </si>
  <si>
    <t>SLOVENIA</t>
  </si>
  <si>
    <t>SI</t>
  </si>
  <si>
    <t>SPAIN</t>
  </si>
  <si>
    <t>ES</t>
  </si>
  <si>
    <t>SWEDEN</t>
  </si>
  <si>
    <t>SE</t>
  </si>
  <si>
    <t>SWITZERLAND</t>
  </si>
  <si>
    <t>CH</t>
  </si>
  <si>
    <t>UNITED KINGDOM</t>
  </si>
  <si>
    <t>GB</t>
  </si>
  <si>
    <t>VATICAN</t>
  </si>
  <si>
    <t>VA</t>
  </si>
  <si>
    <t>梵蒂冈</t>
  </si>
  <si>
    <t>FJ</t>
  </si>
  <si>
    <t>PAPUA NEW GUINEA</t>
  </si>
  <si>
    <t>PG</t>
  </si>
  <si>
    <t>巴布新几内亚</t>
  </si>
  <si>
    <t>MICRONESIA, FEDERATED STATES OF</t>
  </si>
  <si>
    <t>FM</t>
  </si>
  <si>
    <t>密克罗尼西亚联邦</t>
  </si>
  <si>
    <t>BANGLADESH</t>
  </si>
  <si>
    <t>BD</t>
  </si>
  <si>
    <t>孟加拉国</t>
  </si>
  <si>
    <t>BHUTAN</t>
  </si>
  <si>
    <t>BT</t>
  </si>
  <si>
    <t>EAST TIMOR</t>
  </si>
  <si>
    <t>TL</t>
  </si>
  <si>
    <t>ISRAEL</t>
  </si>
  <si>
    <t>IL</t>
  </si>
  <si>
    <t>MALDIVES</t>
  </si>
  <si>
    <t>MV</t>
  </si>
  <si>
    <t>NEPAL</t>
  </si>
  <si>
    <t>NP</t>
  </si>
  <si>
    <t>PAKISTAN</t>
  </si>
  <si>
    <t>PK</t>
  </si>
  <si>
    <t>SRI LANKA</t>
  </si>
  <si>
    <t>LK</t>
  </si>
  <si>
    <t>TURKEY</t>
  </si>
  <si>
    <t>TR</t>
  </si>
  <si>
    <t>UNITED ARAB EMIRATES</t>
  </si>
  <si>
    <t>AE</t>
  </si>
  <si>
    <t>AFGHANISTAN</t>
  </si>
  <si>
    <t>AF</t>
  </si>
  <si>
    <t>阿富汗</t>
  </si>
  <si>
    <t>ALBANIA</t>
  </si>
  <si>
    <t>AL</t>
  </si>
  <si>
    <t>ALGERIA</t>
  </si>
  <si>
    <t>DZ</t>
  </si>
  <si>
    <t>ANGOLA</t>
  </si>
  <si>
    <t>AO</t>
  </si>
  <si>
    <t>ANGUILLA</t>
  </si>
  <si>
    <t>AI</t>
  </si>
  <si>
    <t>安圭拉岛</t>
  </si>
  <si>
    <t>ANTIGUA</t>
  </si>
  <si>
    <t>AG</t>
  </si>
  <si>
    <t>安提瓜岛</t>
  </si>
  <si>
    <t>ARGENTINA</t>
  </si>
  <si>
    <t>AR</t>
  </si>
  <si>
    <t>ARMENIA</t>
  </si>
  <si>
    <t>AM</t>
  </si>
  <si>
    <t>亚美尼亚</t>
  </si>
  <si>
    <t>ARUBA</t>
  </si>
  <si>
    <t>AW</t>
  </si>
  <si>
    <t>阿鲁巴岛</t>
  </si>
  <si>
    <t>AZERBAIJAN</t>
  </si>
  <si>
    <t>AZ</t>
  </si>
  <si>
    <t>阿塞拜疆</t>
  </si>
  <si>
    <t>BAHAMAS</t>
  </si>
  <si>
    <t>BS</t>
  </si>
  <si>
    <t>巴哈马群岛</t>
  </si>
  <si>
    <t>BAHRAIN</t>
  </si>
  <si>
    <t>BH</t>
  </si>
  <si>
    <t>BARBADOS</t>
  </si>
  <si>
    <t>BB</t>
  </si>
  <si>
    <t>BELARUS</t>
  </si>
  <si>
    <t>BY</t>
  </si>
  <si>
    <t>BELIZE</t>
  </si>
  <si>
    <t>BZ</t>
  </si>
  <si>
    <t>BENIN</t>
  </si>
  <si>
    <t>BJ</t>
  </si>
  <si>
    <t>BERMUDA</t>
  </si>
  <si>
    <t>BM</t>
  </si>
  <si>
    <t>百慕大</t>
  </si>
  <si>
    <t>BOLIVIA</t>
  </si>
  <si>
    <t>BO</t>
  </si>
  <si>
    <t>玻利维亚</t>
  </si>
  <si>
    <t>BONAIRE</t>
  </si>
  <si>
    <t>XB</t>
  </si>
  <si>
    <t>BOSNIA &amp; HERZEGOVINA</t>
  </si>
  <si>
    <t>BA</t>
  </si>
  <si>
    <t>波斯尼亚和黑塞哥维那</t>
  </si>
  <si>
    <t>BOTSWANA</t>
  </si>
  <si>
    <t>BW</t>
  </si>
  <si>
    <t>BRAZIL</t>
  </si>
  <si>
    <t>BR</t>
  </si>
  <si>
    <t>BURKINA FASO</t>
  </si>
  <si>
    <t>BF</t>
  </si>
  <si>
    <t>布吉纳法索</t>
  </si>
  <si>
    <t>BURUNDI</t>
  </si>
  <si>
    <t>BI</t>
  </si>
  <si>
    <t>CAMEROON</t>
  </si>
  <si>
    <t>CM</t>
  </si>
  <si>
    <t>CANARY ISLANDS, THE</t>
  </si>
  <si>
    <t>IC</t>
  </si>
  <si>
    <t>加那利群岛,</t>
  </si>
  <si>
    <t>CAPE VERDE</t>
  </si>
  <si>
    <t>CV</t>
  </si>
  <si>
    <t>CAYMAN ISLANDS</t>
  </si>
  <si>
    <t>KY</t>
  </si>
  <si>
    <t>CENTRAL AFRICAN REPUBLIC</t>
  </si>
  <si>
    <t>CF</t>
  </si>
  <si>
    <t>中非共和国</t>
  </si>
  <si>
    <t>CHAD</t>
  </si>
  <si>
    <t>TD</t>
  </si>
  <si>
    <t>CHILE</t>
  </si>
  <si>
    <t>CL</t>
  </si>
  <si>
    <t>COLOMBIA</t>
  </si>
  <si>
    <t>CO</t>
  </si>
  <si>
    <t>COMOROS</t>
  </si>
  <si>
    <t>KM</t>
  </si>
  <si>
    <t>CONGO</t>
  </si>
  <si>
    <t>CG</t>
  </si>
  <si>
    <t>刚果</t>
  </si>
  <si>
    <t>CONGO, THE DEMOCRATIC REPUBLIC OF</t>
  </si>
  <si>
    <t>CD</t>
  </si>
  <si>
    <t>COSTA RICA</t>
  </si>
  <si>
    <t>CR</t>
  </si>
  <si>
    <t>COTE D'IVOIRE (IVORY COAST)</t>
  </si>
  <si>
    <t>CI</t>
  </si>
  <si>
    <t>CUBA</t>
  </si>
  <si>
    <t>CU</t>
  </si>
  <si>
    <t>古巴暂停</t>
  </si>
  <si>
    <t>CURACAO</t>
  </si>
  <si>
    <t>XC</t>
  </si>
  <si>
    <t>库拉索岛</t>
  </si>
  <si>
    <t>DJIBOUTI</t>
  </si>
  <si>
    <t>DJ</t>
  </si>
  <si>
    <t>吉布提</t>
  </si>
  <si>
    <t>DOMINICA</t>
  </si>
  <si>
    <t>DM</t>
  </si>
  <si>
    <t>DOMINICAN REPUBLIC</t>
  </si>
  <si>
    <t>DO</t>
  </si>
  <si>
    <t>ECUADOR</t>
  </si>
  <si>
    <t>EC</t>
  </si>
  <si>
    <t>厄瓜多尔</t>
  </si>
  <si>
    <t>EGYPT</t>
  </si>
  <si>
    <t>EG</t>
  </si>
  <si>
    <t>EL SALVADOR</t>
  </si>
  <si>
    <t>SV</t>
  </si>
  <si>
    <t>EQUATORIAL GUINEA</t>
  </si>
  <si>
    <t>GQ</t>
  </si>
  <si>
    <t>ERITREA</t>
  </si>
  <si>
    <t>ER</t>
  </si>
  <si>
    <t>ETHIOPIA</t>
  </si>
  <si>
    <t>ET</t>
  </si>
  <si>
    <t>FALKLAND ISLANDS</t>
  </si>
  <si>
    <t>FK</t>
  </si>
  <si>
    <t>FAROE ISLANDS</t>
  </si>
  <si>
    <t>FO</t>
  </si>
  <si>
    <t>法罗群岛</t>
  </si>
  <si>
    <t>FRENCH GUYANA</t>
  </si>
  <si>
    <t>GF</t>
  </si>
  <si>
    <t>GABON</t>
  </si>
  <si>
    <t>GA</t>
  </si>
  <si>
    <t>GAMBIA</t>
  </si>
  <si>
    <t>GM</t>
  </si>
  <si>
    <t>GHANA</t>
  </si>
  <si>
    <t>GH</t>
  </si>
  <si>
    <t>GREENLAND</t>
  </si>
  <si>
    <t>GL</t>
  </si>
  <si>
    <t>格陵兰岛</t>
  </si>
  <si>
    <t>GRENADA</t>
  </si>
  <si>
    <t>GD</t>
  </si>
  <si>
    <t>GUADELOUPE</t>
  </si>
  <si>
    <t>GP</t>
  </si>
  <si>
    <t>瓜德罗普岛</t>
  </si>
  <si>
    <t>GUATEMALA</t>
  </si>
  <si>
    <t>GT</t>
  </si>
  <si>
    <t>GUINEA REPUBLIC</t>
  </si>
  <si>
    <t>GN</t>
  </si>
  <si>
    <t>几内亚共和国</t>
  </si>
  <si>
    <t>GUINEA-BISSAU</t>
  </si>
  <si>
    <t>GW</t>
  </si>
  <si>
    <t>GUYANA (BRITISH)</t>
  </si>
  <si>
    <t>GY</t>
  </si>
  <si>
    <t>英属圭亚那</t>
  </si>
  <si>
    <t>HAITI</t>
  </si>
  <si>
    <t>HT</t>
  </si>
  <si>
    <t>HONDURAS</t>
  </si>
  <si>
    <t>HN</t>
  </si>
  <si>
    <t>ICELAND</t>
  </si>
  <si>
    <t>IS</t>
  </si>
  <si>
    <t>IRAN, ISLAMIC REPUBLIC OF</t>
  </si>
  <si>
    <t>IR</t>
  </si>
  <si>
    <t>伊朗</t>
  </si>
  <si>
    <t>IRAQ</t>
  </si>
  <si>
    <t>IQ</t>
  </si>
  <si>
    <t>JAMAICA</t>
  </si>
  <si>
    <t>JM</t>
  </si>
  <si>
    <t>JORDAN</t>
  </si>
  <si>
    <t>JO</t>
  </si>
  <si>
    <t>KAZAKHSTAN</t>
  </si>
  <si>
    <t>KZ</t>
  </si>
  <si>
    <t>KENYA</t>
  </si>
  <si>
    <t>KE</t>
  </si>
  <si>
    <t>KOSOVO</t>
  </si>
  <si>
    <t>KV</t>
  </si>
  <si>
    <t>科索沃</t>
  </si>
  <si>
    <t>KUWAIT</t>
  </si>
  <si>
    <t>KW</t>
  </si>
  <si>
    <t>KYRGYZSTAN</t>
  </si>
  <si>
    <t>KG</t>
  </si>
  <si>
    <t>吉尔吉斯斯坦</t>
  </si>
  <si>
    <t>LEBANON</t>
  </si>
  <si>
    <t>LB</t>
  </si>
  <si>
    <t>LESOTHO</t>
  </si>
  <si>
    <t>LS</t>
  </si>
  <si>
    <t>LIBERIA</t>
  </si>
  <si>
    <t>LR</t>
  </si>
  <si>
    <t>LIBYA</t>
  </si>
  <si>
    <t>LY</t>
  </si>
  <si>
    <t>利比亚</t>
  </si>
  <si>
    <t>MACEDONIA, REPUBLIC OF</t>
  </si>
  <si>
    <t>MK</t>
  </si>
  <si>
    <t>马其顿共和国</t>
  </si>
  <si>
    <t>MADAGASCAR</t>
  </si>
  <si>
    <t>MG</t>
  </si>
  <si>
    <t>MALAWI</t>
  </si>
  <si>
    <t>MW</t>
  </si>
  <si>
    <t>MALI</t>
  </si>
  <si>
    <t>ML</t>
  </si>
  <si>
    <t>MARTINIQUE</t>
  </si>
  <si>
    <t>MQ</t>
  </si>
  <si>
    <t>马提尼克岛</t>
  </si>
  <si>
    <t>MAURITANIA</t>
  </si>
  <si>
    <t>MR</t>
  </si>
  <si>
    <t>毛利塔尼亚</t>
  </si>
  <si>
    <t>MAURITIUS</t>
  </si>
  <si>
    <t>MU</t>
  </si>
  <si>
    <t>MAYOTTE</t>
  </si>
  <si>
    <t>YT</t>
  </si>
  <si>
    <t>MOLDOVA, REPUBLIC OF</t>
  </si>
  <si>
    <t>MD</t>
  </si>
  <si>
    <t>摩尔多瓦共和国</t>
  </si>
  <si>
    <t>MONGOLIA</t>
  </si>
  <si>
    <t>MN</t>
  </si>
  <si>
    <t>MONTENEGRO</t>
  </si>
  <si>
    <t>ME</t>
  </si>
  <si>
    <t>黑山共和国</t>
  </si>
  <si>
    <t>MONTSERRAT</t>
  </si>
  <si>
    <t>MS</t>
  </si>
  <si>
    <t>MOROCCO</t>
  </si>
  <si>
    <t>MA</t>
  </si>
  <si>
    <t>MOZAMBIQUE</t>
  </si>
  <si>
    <t>MZ</t>
  </si>
  <si>
    <t>NAMIBIA</t>
  </si>
  <si>
    <t>NA</t>
  </si>
  <si>
    <t>NEVIS</t>
  </si>
  <si>
    <t>XN</t>
  </si>
  <si>
    <t>NICARAGUA</t>
  </si>
  <si>
    <t>NI</t>
  </si>
  <si>
    <t>NIGER</t>
  </si>
  <si>
    <t>NE</t>
  </si>
  <si>
    <t>NIGERIA</t>
  </si>
  <si>
    <t>NG</t>
  </si>
  <si>
    <t>OMAN</t>
  </si>
  <si>
    <t>OM</t>
  </si>
  <si>
    <t>PANAMA</t>
  </si>
  <si>
    <t>PA</t>
  </si>
  <si>
    <t>PARAGUAY</t>
  </si>
  <si>
    <t>PY</t>
  </si>
  <si>
    <t>巴拉圭</t>
  </si>
  <si>
    <t>PERU</t>
  </si>
  <si>
    <t>PE</t>
  </si>
  <si>
    <t>QATAR</t>
  </si>
  <si>
    <t>QA</t>
  </si>
  <si>
    <t>RUSSIAN FEDERATION, THE</t>
  </si>
  <si>
    <t>RU</t>
  </si>
  <si>
    <t>俄罗斯联邦,</t>
  </si>
  <si>
    <t>RWANDA</t>
  </si>
  <si>
    <t>RW</t>
  </si>
  <si>
    <t>SAINT HELENA</t>
  </si>
  <si>
    <t>SH</t>
  </si>
  <si>
    <t>圣赫勒拿</t>
  </si>
  <si>
    <t>SAO TOME &amp; PRINCIPE</t>
  </si>
  <si>
    <t>ST</t>
  </si>
  <si>
    <t>SAUDI ARABIA</t>
  </si>
  <si>
    <t>SA</t>
  </si>
  <si>
    <t>SENEGAL</t>
  </si>
  <si>
    <t>SN</t>
  </si>
  <si>
    <t>SERBIA</t>
  </si>
  <si>
    <t>RS</t>
  </si>
  <si>
    <t>SEYCHELLES</t>
  </si>
  <si>
    <t>SC</t>
  </si>
  <si>
    <t>SIERRA LEONE</t>
  </si>
  <si>
    <t>SL</t>
  </si>
  <si>
    <t>塞拉利昂</t>
  </si>
  <si>
    <t>SOMALIA</t>
  </si>
  <si>
    <t>SO</t>
  </si>
  <si>
    <t>SOMALILAND, REPUBLIC OF (N. SOMALIA)</t>
  </si>
  <si>
    <t>XS</t>
  </si>
  <si>
    <t>索马里共和国</t>
  </si>
  <si>
    <t>SOUTH AFRICA</t>
  </si>
  <si>
    <t>ZA</t>
  </si>
  <si>
    <t>SOUTH SUDAN</t>
  </si>
  <si>
    <t>SS</t>
  </si>
  <si>
    <t>苏丹</t>
  </si>
  <si>
    <t>ST. BARTHELEMY</t>
  </si>
  <si>
    <t>XY</t>
  </si>
  <si>
    <t>ST. KITTS</t>
  </si>
  <si>
    <t>KN</t>
  </si>
  <si>
    <t>圣基茨</t>
  </si>
  <si>
    <t>ST. LUCIA</t>
  </si>
  <si>
    <t>LC</t>
  </si>
  <si>
    <t>ST. MAARTEN</t>
  </si>
  <si>
    <t>XM</t>
  </si>
  <si>
    <t>圣马丁</t>
  </si>
  <si>
    <t>ST. VINCENT</t>
  </si>
  <si>
    <t>VC</t>
  </si>
  <si>
    <t>圣文森特</t>
  </si>
  <si>
    <t>SUDAN</t>
  </si>
  <si>
    <t>SD</t>
  </si>
  <si>
    <t>SURINAME</t>
  </si>
  <si>
    <t>SR</t>
  </si>
  <si>
    <t>SWAZILAND</t>
  </si>
  <si>
    <t>SZ</t>
  </si>
  <si>
    <t>SYRIA</t>
  </si>
  <si>
    <t>SY</t>
  </si>
  <si>
    <t>叙利亚</t>
  </si>
  <si>
    <t>TAJIKISTAN</t>
  </si>
  <si>
    <t>TJ</t>
  </si>
  <si>
    <t>TANZANIA</t>
  </si>
  <si>
    <t>TZ</t>
  </si>
  <si>
    <t>TOGO</t>
  </si>
  <si>
    <t>TG</t>
  </si>
  <si>
    <t>TRINIDAD &amp; TOBAGO</t>
  </si>
  <si>
    <t>TT</t>
  </si>
  <si>
    <t xml:space="preserve">TUNISIA               </t>
  </si>
  <si>
    <t>TN</t>
  </si>
  <si>
    <t>TURKS &amp; CAICOS ISLANDS</t>
  </si>
  <si>
    <t>TC</t>
  </si>
  <si>
    <t>UGANDA</t>
  </si>
  <si>
    <t>UG</t>
  </si>
  <si>
    <t>UKRAINE</t>
  </si>
  <si>
    <t>UA</t>
  </si>
  <si>
    <t>URUGUAY</t>
  </si>
  <si>
    <t>UY</t>
  </si>
  <si>
    <t>乌拉圭</t>
  </si>
  <si>
    <t>UZBEKISTAN</t>
  </si>
  <si>
    <t>UZ</t>
  </si>
  <si>
    <t>VENEZUELA</t>
  </si>
  <si>
    <t>VE</t>
  </si>
  <si>
    <t>VIRGIN ISLANDS (BRITISH)</t>
  </si>
  <si>
    <t>VG</t>
  </si>
  <si>
    <t>英属维尔京群岛</t>
  </si>
  <si>
    <t>YEMEN</t>
  </si>
  <si>
    <t>YE</t>
  </si>
  <si>
    <t>也门</t>
  </si>
  <si>
    <t>ZAMBIA</t>
  </si>
  <si>
    <t>ZM</t>
  </si>
  <si>
    <t>ZIMBABWE</t>
  </si>
  <si>
    <t>ZW</t>
  </si>
  <si>
    <t>PUERTO RICO</t>
  </si>
  <si>
    <t>PR</t>
  </si>
  <si>
    <t>VIRGIN ISLANDS (U.S.)</t>
  </si>
  <si>
    <t>VI</t>
  </si>
  <si>
    <t>美属维尔京群岛</t>
  </si>
  <si>
    <t>COOK ISLANDS</t>
  </si>
  <si>
    <t>CK</t>
  </si>
  <si>
    <t>KIRIBATI</t>
  </si>
  <si>
    <t>KI</t>
  </si>
  <si>
    <t>NAURU, REPUBLIC OF</t>
  </si>
  <si>
    <t>NR</t>
  </si>
  <si>
    <t>瑙鲁共和国,</t>
  </si>
  <si>
    <t>NEW CALEDONIA</t>
  </si>
  <si>
    <t>NC</t>
  </si>
  <si>
    <t>NIUE</t>
  </si>
  <si>
    <t>NU</t>
  </si>
  <si>
    <t>SAMOA</t>
  </si>
  <si>
    <t>WS</t>
  </si>
  <si>
    <t>SOLOMON ISLANDS</t>
  </si>
  <si>
    <t>SB</t>
  </si>
  <si>
    <t>TAHITI</t>
  </si>
  <si>
    <t>PF</t>
  </si>
  <si>
    <t>塔希提岛</t>
  </si>
  <si>
    <t>TONGA</t>
  </si>
  <si>
    <t>TO</t>
  </si>
  <si>
    <t>TUVALU</t>
  </si>
  <si>
    <t>TV</t>
  </si>
  <si>
    <t>VANUATU</t>
  </si>
  <si>
    <t>VU</t>
  </si>
  <si>
    <t>AMERICAN SAMOA</t>
  </si>
  <si>
    <t>AS</t>
  </si>
  <si>
    <t>美属萨摩亚</t>
  </si>
  <si>
    <t>COMMONWEALTH OF THE NORTHERN MARIANA ISLANDS (SAIPAN)</t>
  </si>
  <si>
    <t>MP</t>
  </si>
  <si>
    <t>GUAM</t>
  </si>
  <si>
    <t>GU</t>
  </si>
  <si>
    <t>MARSHALL ISLANDS</t>
  </si>
  <si>
    <t>MH</t>
  </si>
  <si>
    <t>KOREA, NORTH</t>
  </si>
  <si>
    <t>KP</t>
  </si>
  <si>
    <t>朝鲜暂停</t>
  </si>
  <si>
    <t>PALAU</t>
  </si>
  <si>
    <t>PW</t>
  </si>
  <si>
    <t>帕劳</t>
  </si>
  <si>
    <t>MEXICO</t>
  </si>
  <si>
    <t>MX</t>
  </si>
  <si>
    <t>香港DHL特价D</t>
  </si>
  <si>
    <r>
      <rPr>
        <sz val="13"/>
        <color rgb="FF000000"/>
        <rFont val="Calibri"/>
        <charset val="134"/>
      </rPr>
      <t>KG</t>
    </r>
  </si>
  <si>
    <r>
      <rPr>
        <sz val="13"/>
        <color rgb="FF000000"/>
        <rFont val="Calibri"/>
        <charset val="134"/>
      </rPr>
      <t>Zone 1</t>
    </r>
  </si>
  <si>
    <r>
      <rPr>
        <sz val="13"/>
        <color rgb="FF000000"/>
        <rFont val="Calibri"/>
        <charset val="134"/>
      </rPr>
      <t>Zone 2</t>
    </r>
  </si>
  <si>
    <r>
      <rPr>
        <sz val="13"/>
        <color rgb="FF000000"/>
        <rFont val="Calibri"/>
        <charset val="134"/>
      </rPr>
      <t>Zone 3</t>
    </r>
  </si>
  <si>
    <r>
      <rPr>
        <sz val="13"/>
        <color rgb="FF000000"/>
        <rFont val="Calibri"/>
        <charset val="134"/>
      </rPr>
      <t>Zone 4</t>
    </r>
  </si>
  <si>
    <r>
      <rPr>
        <sz val="13"/>
        <color rgb="FF000000"/>
        <rFont val="Calibri"/>
        <charset val="134"/>
      </rPr>
      <t>Zone 5</t>
    </r>
  </si>
  <si>
    <r>
      <rPr>
        <sz val="13"/>
        <color rgb="FF000000"/>
        <rFont val="Calibri"/>
        <charset val="134"/>
      </rPr>
      <t>Zone 6</t>
    </r>
  </si>
  <si>
    <r>
      <rPr>
        <sz val="13"/>
        <color rgb="FF000000"/>
        <rFont val="Calibri"/>
        <charset val="134"/>
      </rPr>
      <t>Zone 7</t>
    </r>
  </si>
  <si>
    <r>
      <rPr>
        <sz val="13"/>
        <color rgb="FF000000"/>
        <rFont val="Calibri"/>
        <charset val="134"/>
      </rPr>
      <t>Zone 8</t>
    </r>
  </si>
  <si>
    <r>
      <rPr>
        <sz val="13"/>
        <color rgb="FF000000"/>
        <rFont val="Calibri"/>
        <charset val="134"/>
      </rPr>
      <t>Zone 9</t>
    </r>
  </si>
  <si>
    <r>
      <rPr>
        <sz val="13"/>
        <color rgb="FF000000"/>
        <rFont val="Calibri"/>
        <charset val="134"/>
      </rPr>
      <t>Zone 10</t>
    </r>
  </si>
  <si>
    <t>0.5</t>
  </si>
  <si>
    <t>78.00</t>
  </si>
  <si>
    <t>122.80</t>
  </si>
  <si>
    <t>137.30</t>
  </si>
  <si>
    <t>120.90</t>
  </si>
  <si>
    <t>154.30</t>
  </si>
  <si>
    <t>160.80</t>
  </si>
  <si>
    <t>224.40</t>
  </si>
  <si>
    <t>341.40</t>
  </si>
  <si>
    <t>1.0</t>
  </si>
  <si>
    <t>93.00</t>
  </si>
  <si>
    <t>143.40</t>
  </si>
  <si>
    <t>158.30</t>
  </si>
  <si>
    <t>135.40</t>
  </si>
  <si>
    <t>172.90</t>
  </si>
  <si>
    <t>178.40</t>
  </si>
  <si>
    <t>253.50</t>
  </si>
  <si>
    <t>411.90</t>
  </si>
  <si>
    <t>1.5</t>
  </si>
  <si>
    <t>98.00</t>
  </si>
  <si>
    <t>99.00</t>
  </si>
  <si>
    <t>164.00</t>
  </si>
  <si>
    <t>179.30</t>
  </si>
  <si>
    <t>149.90</t>
  </si>
  <si>
    <t>191.50</t>
  </si>
  <si>
    <t>196.00</t>
  </si>
  <si>
    <t>282.60</t>
  </si>
  <si>
    <t>482.40</t>
  </si>
  <si>
    <t>2.0</t>
  </si>
  <si>
    <t>103.00</t>
  </si>
  <si>
    <t>105.00</t>
  </si>
  <si>
    <t>184.60</t>
  </si>
  <si>
    <t>200.30</t>
  </si>
  <si>
    <t>164.40</t>
  </si>
  <si>
    <t>210.10</t>
  </si>
  <si>
    <t>213.60</t>
  </si>
  <si>
    <t>311.70</t>
  </si>
  <si>
    <t>552.90</t>
  </si>
  <si>
    <t>2.5</t>
  </si>
  <si>
    <t>108.00</t>
  </si>
  <si>
    <t>111.00</t>
  </si>
  <si>
    <t>205.20</t>
  </si>
  <si>
    <t>221.30</t>
  </si>
  <si>
    <t>178.90</t>
  </si>
  <si>
    <t>228.70</t>
  </si>
  <si>
    <t>231.20</t>
  </si>
  <si>
    <t>340.80</t>
  </si>
  <si>
    <t>623.40</t>
  </si>
  <si>
    <t>3.0</t>
  </si>
  <si>
    <t>118.00</t>
  </si>
  <si>
    <t>127.00</t>
  </si>
  <si>
    <t>129.00</t>
  </si>
  <si>
    <t>230.70</t>
  </si>
  <si>
    <t>250.40</t>
  </si>
  <si>
    <t>203.60</t>
  </si>
  <si>
    <t>260.30</t>
  </si>
  <si>
    <t>260.90</t>
  </si>
  <si>
    <t>383.30</t>
  </si>
  <si>
    <t>752.60</t>
  </si>
  <si>
    <t>3.5</t>
  </si>
  <si>
    <t>128.00</t>
  </si>
  <si>
    <t>143.00</t>
  </si>
  <si>
    <t>147.00</t>
  </si>
  <si>
    <t>256.20</t>
  </si>
  <si>
    <t>279.50</t>
  </si>
  <si>
    <t>228.30</t>
  </si>
  <si>
    <t>291.90</t>
  </si>
  <si>
    <t>290.60</t>
  </si>
  <si>
    <t>425.80</t>
  </si>
  <si>
    <t>881.80</t>
  </si>
  <si>
    <t>4.0</t>
  </si>
  <si>
    <t>138.00</t>
  </si>
  <si>
    <t>159.00</t>
  </si>
  <si>
    <t>165.00</t>
  </si>
  <si>
    <t>281.70</t>
  </si>
  <si>
    <t>308.60</t>
  </si>
  <si>
    <t>253.00</t>
  </si>
  <si>
    <t>323.50</t>
  </si>
  <si>
    <t>320.30</t>
  </si>
  <si>
    <t>468.30</t>
  </si>
  <si>
    <t>1,011.00</t>
  </si>
  <si>
    <t>4.5</t>
  </si>
  <si>
    <t>148.00</t>
  </si>
  <si>
    <t>175.00</t>
  </si>
  <si>
    <t>183.00</t>
  </si>
  <si>
    <t>307.20</t>
  </si>
  <si>
    <t>337.70</t>
  </si>
  <si>
    <t>277.70</t>
  </si>
  <si>
    <t>355.10</t>
  </si>
  <si>
    <t>350.00</t>
  </si>
  <si>
    <t>510.80</t>
  </si>
  <si>
    <t>1,140.20</t>
  </si>
  <si>
    <t>5.0</t>
  </si>
  <si>
    <t>158.00</t>
  </si>
  <si>
    <t>191.00</t>
  </si>
  <si>
    <t>201.00</t>
  </si>
  <si>
    <t>332.70</t>
  </si>
  <si>
    <t>366.80</t>
  </si>
  <si>
    <t>302.40</t>
  </si>
  <si>
    <t>386.70</t>
  </si>
  <si>
    <t>379.70</t>
  </si>
  <si>
    <t>553.30</t>
  </si>
  <si>
    <t>1,269.40</t>
  </si>
  <si>
    <t>5.5</t>
  </si>
  <si>
    <t>169.00</t>
  </si>
  <si>
    <t>199.50</t>
  </si>
  <si>
    <t>209.50</t>
  </si>
  <si>
    <t>355.40</t>
  </si>
  <si>
    <t>389.80</t>
  </si>
  <si>
    <t>320.00</t>
  </si>
  <si>
    <t>409.00</t>
  </si>
  <si>
    <t>398.60</t>
  </si>
  <si>
    <t>579.90</t>
  </si>
  <si>
    <t>1,326.80</t>
  </si>
  <si>
    <t>6.0</t>
  </si>
  <si>
    <t>180.00</t>
  </si>
  <si>
    <t>208.00</t>
  </si>
  <si>
    <t>218.00</t>
  </si>
  <si>
    <t>378.10</t>
  </si>
  <si>
    <t>412.80</t>
  </si>
  <si>
    <t>337.60</t>
  </si>
  <si>
    <t>431.30</t>
  </si>
  <si>
    <t>417.50</t>
  </si>
  <si>
    <t>606.50</t>
  </si>
  <si>
    <t>1,384.20</t>
  </si>
  <si>
    <t>6.5</t>
  </si>
  <si>
    <t>216.50</t>
  </si>
  <si>
    <t>226.50</t>
  </si>
  <si>
    <t>400.80</t>
  </si>
  <si>
    <t>435.80</t>
  </si>
  <si>
    <t>355.20</t>
  </si>
  <si>
    <t>453.60</t>
  </si>
  <si>
    <t>436.40</t>
  </si>
  <si>
    <t>633.10</t>
  </si>
  <si>
    <t>1,441.60</t>
  </si>
  <si>
    <t>7.0</t>
  </si>
  <si>
    <t>202.00</t>
  </si>
  <si>
    <t>225.00</t>
  </si>
  <si>
    <t>235.00</t>
  </si>
  <si>
    <t>423.50</t>
  </si>
  <si>
    <t>458.80</t>
  </si>
  <si>
    <t>372.80</t>
  </si>
  <si>
    <t>475.90</t>
  </si>
  <si>
    <t>455.30</t>
  </si>
  <si>
    <t>659.70</t>
  </si>
  <si>
    <t>1,499.00</t>
  </si>
  <si>
    <t>7.5</t>
  </si>
  <si>
    <t>213.00</t>
  </si>
  <si>
    <t>233.50</t>
  </si>
  <si>
    <t>243.50</t>
  </si>
  <si>
    <t>446.20</t>
  </si>
  <si>
    <t>481.80</t>
  </si>
  <si>
    <t>390.40</t>
  </si>
  <si>
    <t>498.20</t>
  </si>
  <si>
    <t>474.20</t>
  </si>
  <si>
    <t>686.30</t>
  </si>
  <si>
    <t>1,556.40</t>
  </si>
  <si>
    <t>8.0</t>
  </si>
  <si>
    <t>224.00</t>
  </si>
  <si>
    <t>242.00</t>
  </si>
  <si>
    <t>252.00</t>
  </si>
  <si>
    <t>468.90</t>
  </si>
  <si>
    <t>504.80</t>
  </si>
  <si>
    <t>408.00</t>
  </si>
  <si>
    <t>520.50</t>
  </si>
  <si>
    <t>493.10</t>
  </si>
  <si>
    <t>712.90</t>
  </si>
  <si>
    <t>1,613.80</t>
  </si>
  <si>
    <t>8.5</t>
  </si>
  <si>
    <t>250.50</t>
  </si>
  <si>
    <t>260.50</t>
  </si>
  <si>
    <t>491.60</t>
  </si>
  <si>
    <t>527.80</t>
  </si>
  <si>
    <t>425.60</t>
  </si>
  <si>
    <t>542.80</t>
  </si>
  <si>
    <t>512.00</t>
  </si>
  <si>
    <t>739.50</t>
  </si>
  <si>
    <t>1,671.20</t>
  </si>
  <si>
    <t>9.0</t>
  </si>
  <si>
    <t>246.00</t>
  </si>
  <si>
    <t>259.00</t>
  </si>
  <si>
    <t>269.00</t>
  </si>
  <si>
    <t>514.30</t>
  </si>
  <si>
    <t>550.80</t>
  </si>
  <si>
    <t>443.20</t>
  </si>
  <si>
    <t>565.10</t>
  </si>
  <si>
    <t>530.90</t>
  </si>
  <si>
    <t>766.10</t>
  </si>
  <si>
    <t>1,728.60</t>
  </si>
  <si>
    <t>9.5</t>
  </si>
  <si>
    <t>257.00</t>
  </si>
  <si>
    <t>267.50</t>
  </si>
  <si>
    <t>277.50</t>
  </si>
  <si>
    <t>537.00</t>
  </si>
  <si>
    <t>573.80</t>
  </si>
  <si>
    <t>460.80</t>
  </si>
  <si>
    <t>587.40</t>
  </si>
  <si>
    <t>549.80</t>
  </si>
  <si>
    <t>792.70</t>
  </si>
  <si>
    <t>1,786.00</t>
  </si>
  <si>
    <t>10.0</t>
  </si>
  <si>
    <t>268.00</t>
  </si>
  <si>
    <t>276.00</t>
  </si>
  <si>
    <t>286.00</t>
  </si>
  <si>
    <t>559.70</t>
  </si>
  <si>
    <t>596.80</t>
  </si>
  <si>
    <t>478.40</t>
  </si>
  <si>
    <t>609.70</t>
  </si>
  <si>
    <t>568.70</t>
  </si>
  <si>
    <t>819.30</t>
  </si>
  <si>
    <t>1,843.40</t>
  </si>
  <si>
    <t>10.5</t>
  </si>
  <si>
    <t>278.00</t>
  </si>
  <si>
    <t>284.00</t>
  </si>
  <si>
    <t>294.50</t>
  </si>
  <si>
    <t>577.20</t>
  </si>
  <si>
    <t>614.90</t>
  </si>
  <si>
    <t>492.40</t>
  </si>
  <si>
    <t>627.80</t>
  </si>
  <si>
    <t>583.40</t>
  </si>
  <si>
    <t>838.90</t>
  </si>
  <si>
    <t>1,893.10</t>
  </si>
  <si>
    <t>11.0</t>
  </si>
  <si>
    <t>288.00</t>
  </si>
  <si>
    <t>292.00</t>
  </si>
  <si>
    <t>303.00</t>
  </si>
  <si>
    <t>594.70</t>
  </si>
  <si>
    <t>633.00</t>
  </si>
  <si>
    <t>506.40</t>
  </si>
  <si>
    <t>645.90</t>
  </si>
  <si>
    <t>598.10</t>
  </si>
  <si>
    <t>858.50</t>
  </si>
  <si>
    <t>1,942.80</t>
  </si>
  <si>
    <t>11.5</t>
  </si>
  <si>
    <t>298.00</t>
  </si>
  <si>
    <t>300.00</t>
  </si>
  <si>
    <t>311.50</t>
  </si>
  <si>
    <t>612.20</t>
  </si>
  <si>
    <t>651.10</t>
  </si>
  <si>
    <t>520.40</t>
  </si>
  <si>
    <t>664.00</t>
  </si>
  <si>
    <t>612.80</t>
  </si>
  <si>
    <t>878.10</t>
  </si>
  <si>
    <t>1,992.50</t>
  </si>
  <si>
    <t>12.0</t>
  </si>
  <si>
    <t>308.00</t>
  </si>
  <si>
    <t>629.70</t>
  </si>
  <si>
    <t>669.20</t>
  </si>
  <si>
    <t>534.40</t>
  </si>
  <si>
    <t>682.10</t>
  </si>
  <si>
    <t>627.50</t>
  </si>
  <si>
    <t>897.70</t>
  </si>
  <si>
    <t>2,042.20</t>
  </si>
  <si>
    <t>12.5</t>
  </si>
  <si>
    <t>318.00</t>
  </si>
  <si>
    <t>316.00</t>
  </si>
  <si>
    <t>328.50</t>
  </si>
  <si>
    <t>647.20</t>
  </si>
  <si>
    <t>687.30</t>
  </si>
  <si>
    <t>548.40</t>
  </si>
  <si>
    <t>700.20</t>
  </si>
  <si>
    <t>642.20</t>
  </si>
  <si>
    <t>917.30</t>
  </si>
  <si>
    <t>2,091.90</t>
  </si>
  <si>
    <t>13.0</t>
  </si>
  <si>
    <t>328.00</t>
  </si>
  <si>
    <t>324.00</t>
  </si>
  <si>
    <t>337.00</t>
  </si>
  <si>
    <t>664.70</t>
  </si>
  <si>
    <t>705.40</t>
  </si>
  <si>
    <t>562.40</t>
  </si>
  <si>
    <t>718.30</t>
  </si>
  <si>
    <t>656.90</t>
  </si>
  <si>
    <t>936.90</t>
  </si>
  <si>
    <t>2,141.60</t>
  </si>
  <si>
    <t>13.5</t>
  </si>
  <si>
    <t>338.00</t>
  </si>
  <si>
    <t>332.00</t>
  </si>
  <si>
    <t>345.50</t>
  </si>
  <si>
    <t>682.20</t>
  </si>
  <si>
    <t>723.50</t>
  </si>
  <si>
    <t>576.40</t>
  </si>
  <si>
    <t>736.40</t>
  </si>
  <si>
    <t>671.60</t>
  </si>
  <si>
    <t>956.50</t>
  </si>
  <si>
    <t>2,191.30</t>
  </si>
  <si>
    <t>14.0</t>
  </si>
  <si>
    <t>348.00</t>
  </si>
  <si>
    <t>340.00</t>
  </si>
  <si>
    <t>354.00</t>
  </si>
  <si>
    <t>699.70</t>
  </si>
  <si>
    <t>741.60</t>
  </si>
  <si>
    <t>590.40</t>
  </si>
  <si>
    <t>754.50</t>
  </si>
  <si>
    <t>976.10</t>
  </si>
  <si>
    <t>2,241.00</t>
  </si>
  <si>
    <t>14.5</t>
  </si>
  <si>
    <t>358.00</t>
  </si>
  <si>
    <t>362.50</t>
  </si>
  <si>
    <t>717.20</t>
  </si>
  <si>
    <t>759.70</t>
  </si>
  <si>
    <t>604.40</t>
  </si>
  <si>
    <t>772.60</t>
  </si>
  <si>
    <t>701.00</t>
  </si>
  <si>
    <t>995.70</t>
  </si>
  <si>
    <t>2,290.70</t>
  </si>
  <si>
    <t>15.0</t>
  </si>
  <si>
    <t>368.00</t>
  </si>
  <si>
    <t>356.00</t>
  </si>
  <si>
    <t>371.00</t>
  </si>
  <si>
    <t>734.70</t>
  </si>
  <si>
    <t>777.80</t>
  </si>
  <si>
    <t>618.40</t>
  </si>
  <si>
    <t>790.70</t>
  </si>
  <si>
    <t>715.70</t>
  </si>
  <si>
    <t>1,015.30</t>
  </si>
  <si>
    <t>2,340.40</t>
  </si>
  <si>
    <t>15.5</t>
  </si>
  <si>
    <t>378.00</t>
  </si>
  <si>
    <t>364.00</t>
  </si>
  <si>
    <t>379.50</t>
  </si>
  <si>
    <t>752.20</t>
  </si>
  <si>
    <t>795.90</t>
  </si>
  <si>
    <t>632.40</t>
  </si>
  <si>
    <t>808.80</t>
  </si>
  <si>
    <t>730.40</t>
  </si>
  <si>
    <t>1,034.90</t>
  </si>
  <si>
    <t>2,390.10</t>
  </si>
  <si>
    <t>16.0</t>
  </si>
  <si>
    <t>388.00</t>
  </si>
  <si>
    <t>372.00</t>
  </si>
  <si>
    <t>769.70</t>
  </si>
  <si>
    <t>814.00</t>
  </si>
  <si>
    <t>646.40</t>
  </si>
  <si>
    <t>826.90</t>
  </si>
  <si>
    <t>745.10</t>
  </si>
  <si>
    <t>1,054.50</t>
  </si>
  <si>
    <t>2,439.80</t>
  </si>
  <si>
    <t>16.5</t>
  </si>
  <si>
    <t>398.00</t>
  </si>
  <si>
    <t>380.00</t>
  </si>
  <si>
    <t>396.50</t>
  </si>
  <si>
    <t>787.20</t>
  </si>
  <si>
    <t>832.10</t>
  </si>
  <si>
    <t>660.40</t>
  </si>
  <si>
    <t>845.00</t>
  </si>
  <si>
    <t>759.80</t>
  </si>
  <si>
    <t>1,074.10</t>
  </si>
  <si>
    <t>2,489.50</t>
  </si>
  <si>
    <t>17.0</t>
  </si>
  <si>
    <t>405.00</t>
  </si>
  <si>
    <t>804.70</t>
  </si>
  <si>
    <t>850.20</t>
  </si>
  <si>
    <t>674.40</t>
  </si>
  <si>
    <t>863.10</t>
  </si>
  <si>
    <t>774.50</t>
  </si>
  <si>
    <t>1,093.70</t>
  </si>
  <si>
    <t>2,539.20</t>
  </si>
  <si>
    <t>17.5</t>
  </si>
  <si>
    <t>418.00</t>
  </si>
  <si>
    <t>396.00</t>
  </si>
  <si>
    <t>413.50</t>
  </si>
  <si>
    <t>822.20</t>
  </si>
  <si>
    <t>868.30</t>
  </si>
  <si>
    <t>688.40</t>
  </si>
  <si>
    <t>881.20</t>
  </si>
  <si>
    <t>789.20</t>
  </si>
  <si>
    <t>1,113.30</t>
  </si>
  <si>
    <t>2,588.90</t>
  </si>
  <si>
    <t>18.0</t>
  </si>
  <si>
    <t>428.00</t>
  </si>
  <si>
    <t>404.00</t>
  </si>
  <si>
    <t>422.00</t>
  </si>
  <si>
    <t>839.70</t>
  </si>
  <si>
    <t>886.40</t>
  </si>
  <si>
    <t>702.40</t>
  </si>
  <si>
    <t>899.30</t>
  </si>
  <si>
    <t>803.90</t>
  </si>
  <si>
    <t>1,132.90</t>
  </si>
  <si>
    <t>2,638.60</t>
  </si>
  <si>
    <t>18.5</t>
  </si>
  <si>
    <t>438.00</t>
  </si>
  <si>
    <t>412.00</t>
  </si>
  <si>
    <t>430.50</t>
  </si>
  <si>
    <t>857.20</t>
  </si>
  <si>
    <t>904.50</t>
  </si>
  <si>
    <t>716.40</t>
  </si>
  <si>
    <t>917.40</t>
  </si>
  <si>
    <t>818.60</t>
  </si>
  <si>
    <t>1,152.50</t>
  </si>
  <si>
    <t>2,688.30</t>
  </si>
  <si>
    <t>19.0</t>
  </si>
  <si>
    <t>448.00</t>
  </si>
  <si>
    <t>420.00</t>
  </si>
  <si>
    <t>439.00</t>
  </si>
  <si>
    <t>874.70</t>
  </si>
  <si>
    <t>922.60</t>
  </si>
  <si>
    <t>935.50</t>
  </si>
  <si>
    <t>833.30</t>
  </si>
  <si>
    <t>1,172.10</t>
  </si>
  <si>
    <t>2,738.00</t>
  </si>
  <si>
    <t>19.5</t>
  </si>
  <si>
    <t>458.00</t>
  </si>
  <si>
    <t>447.50</t>
  </si>
  <si>
    <t>892.20</t>
  </si>
  <si>
    <t>940.70</t>
  </si>
  <si>
    <t>744.40</t>
  </si>
  <si>
    <t>953.60</t>
  </si>
  <si>
    <t>848.00</t>
  </si>
  <si>
    <t>1,191.70</t>
  </si>
  <si>
    <t>2,787.70</t>
  </si>
  <si>
    <t>20.0</t>
  </si>
  <si>
    <t>468.00</t>
  </si>
  <si>
    <t>436.00</t>
  </si>
  <si>
    <t>456.00</t>
  </si>
  <si>
    <t>909.70</t>
  </si>
  <si>
    <t>958.80</t>
  </si>
  <si>
    <t>758.40</t>
  </si>
  <si>
    <t>971.70</t>
  </si>
  <si>
    <t>862.70</t>
  </si>
  <si>
    <t>1,211.30</t>
  </si>
  <si>
    <t>2,837.40</t>
  </si>
  <si>
    <t>20.5</t>
  </si>
  <si>
    <t>478.00</t>
  </si>
  <si>
    <t>446.50</t>
  </si>
  <si>
    <t>467.00</t>
  </si>
  <si>
    <t>932.00</t>
  </si>
  <si>
    <t>982.30</t>
  </si>
  <si>
    <t>776.50</t>
  </si>
  <si>
    <t>994.70</t>
  </si>
  <si>
    <t>882.10</t>
  </si>
  <si>
    <t>1,240.40</t>
  </si>
  <si>
    <t>2,911.90</t>
  </si>
  <si>
    <t>21.0</t>
  </si>
  <si>
    <t>488.00</t>
  </si>
  <si>
    <t>457.00</t>
  </si>
  <si>
    <t>954.30</t>
  </si>
  <si>
    <t>1,005.80</t>
  </si>
  <si>
    <t>794.60</t>
  </si>
  <si>
    <t>1,017.70</t>
  </si>
  <si>
    <t>901.50</t>
  </si>
  <si>
    <t>1,269.50</t>
  </si>
  <si>
    <t>2,986.40</t>
  </si>
  <si>
    <t>21.5</t>
  </si>
  <si>
    <t>498.00</t>
  </si>
  <si>
    <t>467.50</t>
  </si>
  <si>
    <t>489.00</t>
  </si>
  <si>
    <t>976.60</t>
  </si>
  <si>
    <t>1,029.30</t>
  </si>
  <si>
    <t>812.70</t>
  </si>
  <si>
    <t>1,040.70</t>
  </si>
  <si>
    <t>920.90</t>
  </si>
  <si>
    <t>1,298.60</t>
  </si>
  <si>
    <t>3,060.90</t>
  </si>
  <si>
    <t>22.0</t>
  </si>
  <si>
    <t>508.00</t>
  </si>
  <si>
    <t>500.00</t>
  </si>
  <si>
    <t>998.90</t>
  </si>
  <si>
    <t>1,052.80</t>
  </si>
  <si>
    <t>830.80</t>
  </si>
  <si>
    <t>1,063.70</t>
  </si>
  <si>
    <t>940.30</t>
  </si>
  <si>
    <t>1,327.70</t>
  </si>
  <si>
    <t>3,135.40</t>
  </si>
  <si>
    <t>22.5</t>
  </si>
  <si>
    <t>518.00</t>
  </si>
  <si>
    <t>488.50</t>
  </si>
  <si>
    <t>511.00</t>
  </si>
  <si>
    <t>1,021.20</t>
  </si>
  <si>
    <t>1,076.30</t>
  </si>
  <si>
    <t>848.90</t>
  </si>
  <si>
    <t>1,086.70</t>
  </si>
  <si>
    <t>959.70</t>
  </si>
  <si>
    <t>1,356.80</t>
  </si>
  <si>
    <t>3,209.90</t>
  </si>
  <si>
    <t>23.0</t>
  </si>
  <si>
    <t>528.00</t>
  </si>
  <si>
    <t>499.00</t>
  </si>
  <si>
    <t>522.00</t>
  </si>
  <si>
    <t>1,043.50</t>
  </si>
  <si>
    <t>1,099.80</t>
  </si>
  <si>
    <t>867.00</t>
  </si>
  <si>
    <t>1,109.70</t>
  </si>
  <si>
    <t>979.10</t>
  </si>
  <si>
    <t>1,385.90</t>
  </si>
  <si>
    <t>3,284.40</t>
  </si>
  <si>
    <t>23.5</t>
  </si>
  <si>
    <t>538.00</t>
  </si>
  <si>
    <t>509.50</t>
  </si>
  <si>
    <t>533.00</t>
  </si>
  <si>
    <t>1,065.80</t>
  </si>
  <si>
    <t>1,123.30</t>
  </si>
  <si>
    <t>885.10</t>
  </si>
  <si>
    <t>1,132.70</t>
  </si>
  <si>
    <t>998.50</t>
  </si>
  <si>
    <t>1,415.00</t>
  </si>
  <si>
    <t>3,358.90</t>
  </si>
  <si>
    <t>24.0</t>
  </si>
  <si>
    <t>548.00</t>
  </si>
  <si>
    <t>520.00</t>
  </si>
  <si>
    <t>544.00</t>
  </si>
  <si>
    <t>1,088.10</t>
  </si>
  <si>
    <t>1,146.80</t>
  </si>
  <si>
    <t>903.20</t>
  </si>
  <si>
    <t>1,155.70</t>
  </si>
  <si>
    <t>1,017.90</t>
  </si>
  <si>
    <t>1,444.10</t>
  </si>
  <si>
    <t>3,433.40</t>
  </si>
  <si>
    <t>24.5</t>
  </si>
  <si>
    <t>558.00</t>
  </si>
  <si>
    <t>530.50</t>
  </si>
  <si>
    <t>555.00</t>
  </si>
  <si>
    <t>1,110.40</t>
  </si>
  <si>
    <t>1,170.30</t>
  </si>
  <si>
    <t>921.30</t>
  </si>
  <si>
    <t>1,178.70</t>
  </si>
  <si>
    <t>1,037.30</t>
  </si>
  <si>
    <t>1,473.20</t>
  </si>
  <si>
    <t>3,507.90</t>
  </si>
  <si>
    <t>25.0</t>
  </si>
  <si>
    <t>568.00</t>
  </si>
  <si>
    <t>541.00</t>
  </si>
  <si>
    <t>566.00</t>
  </si>
  <si>
    <t>1,193.80</t>
  </si>
  <si>
    <t>939.40</t>
  </si>
  <si>
    <t>1,201.70</t>
  </si>
  <si>
    <t>1,056.70</t>
  </si>
  <si>
    <t>1,502.30</t>
  </si>
  <si>
    <t>3,582.40</t>
  </si>
  <si>
    <t>25.5</t>
  </si>
  <si>
    <t>578.00</t>
  </si>
  <si>
    <t>551.50</t>
  </si>
  <si>
    <t>577.00</t>
  </si>
  <si>
    <t>1,155.00</t>
  </si>
  <si>
    <t>1,217.30</t>
  </si>
  <si>
    <t>957.50</t>
  </si>
  <si>
    <t>1,224.70</t>
  </si>
  <si>
    <t>1,076.10</t>
  </si>
  <si>
    <t>1,531.40</t>
  </si>
  <si>
    <t>3,656.90</t>
  </si>
  <si>
    <t>26.0</t>
  </si>
  <si>
    <t>588.00</t>
  </si>
  <si>
    <t>562.00</t>
  </si>
  <si>
    <t>1,177.30</t>
  </si>
  <si>
    <t>1,240.80</t>
  </si>
  <si>
    <t>975.60</t>
  </si>
  <si>
    <t>1,247.70</t>
  </si>
  <si>
    <t>1,095.50</t>
  </si>
  <si>
    <t>1,560.50</t>
  </si>
  <si>
    <t>3,731.40</t>
  </si>
  <si>
    <t>26.5</t>
  </si>
  <si>
    <t>598.00</t>
  </si>
  <si>
    <t>572.50</t>
  </si>
  <si>
    <t>599.00</t>
  </si>
  <si>
    <t>1,199.60</t>
  </si>
  <si>
    <t>1,264.30</t>
  </si>
  <si>
    <t>993.70</t>
  </si>
  <si>
    <t>1,270.70</t>
  </si>
  <si>
    <t>1,114.90</t>
  </si>
  <si>
    <t>1,589.60</t>
  </si>
  <si>
    <t>3,805.90</t>
  </si>
  <si>
    <t>27.0</t>
  </si>
  <si>
    <t>608.00</t>
  </si>
  <si>
    <t>583.00</t>
  </si>
  <si>
    <t>610.00</t>
  </si>
  <si>
    <t>1,221.90</t>
  </si>
  <si>
    <t>1,287.80</t>
  </si>
  <si>
    <t>1,011.80</t>
  </si>
  <si>
    <t>1,293.70</t>
  </si>
  <si>
    <t>1,134.30</t>
  </si>
  <si>
    <t>1,618.70</t>
  </si>
  <si>
    <t>3,880.40</t>
  </si>
  <si>
    <t>27.5</t>
  </si>
  <si>
    <t>618.00</t>
  </si>
  <si>
    <t>593.50</t>
  </si>
  <si>
    <t>621.00</t>
  </si>
  <si>
    <t>1,244.20</t>
  </si>
  <si>
    <t>1,311.30</t>
  </si>
  <si>
    <t>1,029.90</t>
  </si>
  <si>
    <t>1,316.70</t>
  </si>
  <si>
    <t>1,153.70</t>
  </si>
  <si>
    <t>1,647.80</t>
  </si>
  <si>
    <t>3,954.90</t>
  </si>
  <si>
    <t>28.0</t>
  </si>
  <si>
    <t>628.00</t>
  </si>
  <si>
    <t>604.00</t>
  </si>
  <si>
    <t>632.00</t>
  </si>
  <si>
    <t>1,266.50</t>
  </si>
  <si>
    <t>1,334.80</t>
  </si>
  <si>
    <t>1,048.00</t>
  </si>
  <si>
    <t>1,339.70</t>
  </si>
  <si>
    <t>1,173.10</t>
  </si>
  <si>
    <t>1,676.90</t>
  </si>
  <si>
    <t>4,029.40</t>
  </si>
  <si>
    <t>28.5</t>
  </si>
  <si>
    <t>638.00</t>
  </si>
  <si>
    <t>614.50</t>
  </si>
  <si>
    <t>643.00</t>
  </si>
  <si>
    <t>1,288.80</t>
  </si>
  <si>
    <t>1,358.30</t>
  </si>
  <si>
    <t>1,066.10</t>
  </si>
  <si>
    <t>1,362.70</t>
  </si>
  <si>
    <t>1,192.50</t>
  </si>
  <si>
    <t>1,706.00</t>
  </si>
  <si>
    <t>4,103.90</t>
  </si>
  <si>
    <t>29.0</t>
  </si>
  <si>
    <t>648.00</t>
  </si>
  <si>
    <t>625.00</t>
  </si>
  <si>
    <t>654.00</t>
  </si>
  <si>
    <t>1,311.10</t>
  </si>
  <si>
    <t>1,381.80</t>
  </si>
  <si>
    <t>1,084.20</t>
  </si>
  <si>
    <t>1,385.70</t>
  </si>
  <si>
    <t>1,211.90</t>
  </si>
  <si>
    <t>1,735.10</t>
  </si>
  <si>
    <t>4,178.40</t>
  </si>
  <si>
    <t>29.5</t>
  </si>
  <si>
    <t>658.00</t>
  </si>
  <si>
    <t>635.50</t>
  </si>
  <si>
    <t>665.00</t>
  </si>
  <si>
    <t>1,333.40</t>
  </si>
  <si>
    <t>1,405.30</t>
  </si>
  <si>
    <t>1,102.30</t>
  </si>
  <si>
    <t>1,408.70</t>
  </si>
  <si>
    <t>1,231.30</t>
  </si>
  <si>
    <t>1,764.20</t>
  </si>
  <si>
    <t>4,252.90</t>
  </si>
  <si>
    <t>30.0</t>
  </si>
  <si>
    <t>668.00</t>
  </si>
  <si>
    <t>646.00</t>
  </si>
  <si>
    <t>676.00</t>
  </si>
  <si>
    <t>1,355.70</t>
  </si>
  <si>
    <t>1,428.80</t>
  </si>
  <si>
    <t>1,120.40</t>
  </si>
  <si>
    <t>1,431.70</t>
  </si>
  <si>
    <t>1,250.70</t>
  </si>
  <si>
    <t>1,793.30</t>
  </si>
  <si>
    <t>4,327.40</t>
  </si>
  <si>
    <t>18.90</t>
  </si>
  <si>
    <t>19.00</t>
  </si>
  <si>
    <t>31.50</t>
  </si>
  <si>
    <t>43.30</t>
  </si>
  <si>
    <t>37.80</t>
  </si>
  <si>
    <t>42.90</t>
  </si>
  <si>
    <t>38.80</t>
  </si>
  <si>
    <t>53.50</t>
  </si>
  <si>
    <t>126.20</t>
  </si>
  <si>
    <t>71-299</t>
  </si>
  <si>
    <t>19.60</t>
  </si>
  <si>
    <t>48.40</t>
  </si>
  <si>
    <t>49.30</t>
  </si>
  <si>
    <t>51.00</t>
  </si>
  <si>
    <t>118.30</t>
  </si>
  <si>
    <r>
      <rPr>
        <sz val="12"/>
        <rFont val="Frutiger"/>
        <charset val="134"/>
      </rPr>
      <t>1</t>
    </r>
    <r>
      <rPr>
        <sz val="12"/>
        <rFont val="宋体"/>
        <charset val="134"/>
      </rPr>
      <t>、人民币报价未含燃油，截单</t>
    </r>
    <r>
      <rPr>
        <sz val="12"/>
        <rFont val="Frutiger"/>
        <charset val="134"/>
      </rPr>
      <t>13:00</t>
    </r>
    <r>
      <rPr>
        <sz val="12"/>
        <rFont val="宋体"/>
        <charset val="134"/>
      </rPr>
      <t>前，第</t>
    </r>
    <r>
      <rPr>
        <sz val="12"/>
        <rFont val="Frutiger"/>
        <charset val="134"/>
      </rPr>
      <t>2</t>
    </r>
    <r>
      <rPr>
        <sz val="12"/>
        <rFont val="宋体"/>
        <charset val="134"/>
      </rPr>
      <t>天提取，</t>
    </r>
    <r>
      <rPr>
        <sz val="12"/>
        <rFont val="Frutiger"/>
        <charset val="134"/>
      </rPr>
      <t>2021</t>
    </r>
    <r>
      <rPr>
        <sz val="12"/>
        <rFont val="宋体"/>
        <charset val="134"/>
      </rPr>
      <t>年</t>
    </r>
    <r>
      <rPr>
        <sz val="12"/>
        <rFont val="Frutiger"/>
        <charset val="134"/>
      </rPr>
      <t>3</t>
    </r>
    <r>
      <rPr>
        <sz val="12"/>
        <rFont val="宋体"/>
        <charset val="134"/>
      </rPr>
      <t>月</t>
    </r>
    <r>
      <rPr>
        <sz val="12"/>
        <rFont val="Frutiger"/>
        <charset val="134"/>
      </rPr>
      <t>8</t>
    </r>
    <r>
      <rPr>
        <sz val="12"/>
        <rFont val="宋体"/>
        <charset val="134"/>
      </rPr>
      <t>日执行，需加排仓费</t>
    </r>
    <r>
      <rPr>
        <sz val="12"/>
        <rFont val="Frutiger"/>
        <charset val="134"/>
      </rPr>
      <t>3</t>
    </r>
    <r>
      <rPr>
        <sz val="12"/>
        <rFont val="宋体"/>
        <charset val="134"/>
      </rPr>
      <t>元</t>
    </r>
    <r>
      <rPr>
        <sz val="12"/>
        <rFont val="Frutiger"/>
        <charset val="134"/>
      </rPr>
      <t>/KG</t>
    </r>
    <r>
      <rPr>
        <sz val="12"/>
        <rFont val="宋体"/>
        <charset val="134"/>
      </rPr>
      <t>，另加紧急附加费</t>
    </r>
    <r>
      <rPr>
        <sz val="12"/>
        <rFont val="Frutiger"/>
        <charset val="134"/>
      </rPr>
      <t>8</t>
    </r>
    <r>
      <rPr>
        <sz val="12"/>
        <rFont val="宋体"/>
        <charset val="134"/>
      </rPr>
      <t>元</t>
    </r>
    <r>
      <rPr>
        <sz val="12"/>
        <rFont val="Frutiger"/>
        <charset val="134"/>
      </rPr>
      <t>/KG*U</t>
    </r>
  </si>
  <si>
    <t>11，以上价格申报价值超120美金的，需收取25元/票超值费。到亚马逊的需收取关税手续费200元/票。</t>
  </si>
  <si>
    <t>12，更改地址手续费：由RMB83/票上调为RMB100元/票。</t>
  </si>
  <si>
    <t>13，特殊处理货件附加费：收费每票RMB1600*U（寄件人要求或因货物的包装形状，使货物不能堆叠货裸装等，出货前请自行核实，若产生费用我司按DHL账单收取）</t>
  </si>
  <si>
    <t>14，发件人预付关税及收件人拒付关税手续费由RMB125/票上调为RMB200元/票。</t>
  </si>
  <si>
    <r>
      <rPr>
        <b/>
        <sz val="12"/>
        <rFont val="Times New Roman"/>
        <charset val="134"/>
      </rPr>
      <t>15,</t>
    </r>
    <r>
      <rPr>
        <b/>
        <sz val="12"/>
        <rFont val="宋体"/>
        <charset val="134"/>
      </rPr>
      <t>新增加高风险地区附加费：</t>
    </r>
    <r>
      <rPr>
        <b/>
        <sz val="12"/>
        <rFont val="Times New Roman"/>
        <charset val="134"/>
      </rPr>
      <t>RMB 250*</t>
    </r>
    <r>
      <rPr>
        <b/>
        <sz val="12"/>
        <rFont val="宋体"/>
        <charset val="134"/>
      </rPr>
      <t>油</t>
    </r>
    <r>
      <rPr>
        <b/>
        <sz val="12"/>
        <rFont val="Times New Roman"/>
        <charset val="134"/>
      </rPr>
      <t xml:space="preserve"> /</t>
    </r>
    <r>
      <rPr>
        <b/>
        <sz val="12"/>
        <rFont val="宋体"/>
        <charset val="134"/>
      </rPr>
      <t>票（需征收此项费用的国家包括：阿富汗、布隆迪、伊拉克、利比亚、马里、尼日尔、苏丹、叙利亚、也门）</t>
    </r>
  </si>
  <si>
    <r>
      <rPr>
        <b/>
        <sz val="12"/>
        <rFont val="Times New Roman"/>
        <charset val="134"/>
      </rPr>
      <t>16,</t>
    </r>
    <r>
      <rPr>
        <b/>
        <sz val="12"/>
        <rFont val="宋体"/>
        <charset val="134"/>
      </rPr>
      <t>新增加限运目的地附加费：</t>
    </r>
    <r>
      <rPr>
        <b/>
        <sz val="12"/>
        <rFont val="Times New Roman"/>
        <charset val="134"/>
      </rPr>
      <t>RMB 350*</t>
    </r>
    <r>
      <rPr>
        <b/>
        <sz val="12"/>
        <rFont val="宋体"/>
        <charset val="134"/>
      </rPr>
      <t>油</t>
    </r>
    <r>
      <rPr>
        <b/>
        <sz val="12"/>
        <rFont val="Times New Roman"/>
        <charset val="134"/>
      </rPr>
      <t>/</t>
    </r>
    <r>
      <rPr>
        <b/>
        <sz val="12"/>
        <rFont val="宋体"/>
        <charset val="134"/>
      </rPr>
      <t>票（需征收此项费用的国家包括：中非共和国、科特迪瓦、刚果民主共和国、厄立特里亚、伊朗、伊拉克、北朝鲜、利比里亚、利比亚、索马里、苏丹、叙利亚、也门）</t>
    </r>
  </si>
  <si>
    <t>DHL EXPRESS INTERNATIONAL EXPORT ZONING</t>
  </si>
  <si>
    <t>Countries &amp; Territories</t>
  </si>
  <si>
    <t>Afghanistan (AF)</t>
  </si>
  <si>
    <t>10</t>
  </si>
  <si>
    <t>Dominican Rep. (DO)</t>
  </si>
  <si>
    <t>Libya (LY)</t>
  </si>
  <si>
    <t>San Marino (SM)</t>
  </si>
  <si>
    <t>8</t>
  </si>
  <si>
    <t>Albania (AL)</t>
  </si>
  <si>
    <t>Ecuador (EC)</t>
  </si>
  <si>
    <t>Liechtenstein (LI)</t>
  </si>
  <si>
    <t>Sao Tome And Principe (ST)</t>
  </si>
  <si>
    <t>Algeria (DZ)</t>
  </si>
  <si>
    <t>Egypt (EG)</t>
  </si>
  <si>
    <t>Lithuania (LT)</t>
  </si>
  <si>
    <t>Saudi Arabia (SA)</t>
  </si>
  <si>
    <t>American Samoa (AS)</t>
  </si>
  <si>
    <t>9</t>
  </si>
  <si>
    <t>El Salvador (SV)</t>
  </si>
  <si>
    <t>Luxembourg (LU)</t>
  </si>
  <si>
    <t>Senegal (SN)</t>
  </si>
  <si>
    <t>Andorra (AD)</t>
  </si>
  <si>
    <t>Eritrea (ER)</t>
  </si>
  <si>
    <t>Macau SAR China (MO)</t>
  </si>
  <si>
    <t>1</t>
  </si>
  <si>
    <t>Serbia, Rep. Of (RS)</t>
  </si>
  <si>
    <t>Angola (AO)</t>
  </si>
  <si>
    <t>Estonia (EE)</t>
  </si>
  <si>
    <t>Madagascar (MG)</t>
  </si>
  <si>
    <t>Seychelles (SC)</t>
  </si>
  <si>
    <t>Anguilla (AI)</t>
  </si>
  <si>
    <t>Eswatini (SZ)</t>
  </si>
  <si>
    <t>Malawi (MW)</t>
  </si>
  <si>
    <t>Sierra Leone (SL)</t>
  </si>
  <si>
    <t>Antigua (AG)</t>
  </si>
  <si>
    <t>Ethiopia (ET)</t>
  </si>
  <si>
    <t>Malaysia (MY)</t>
  </si>
  <si>
    <t>3</t>
  </si>
  <si>
    <t>Singapore (SG)</t>
  </si>
  <si>
    <t>Argentina (AR)</t>
  </si>
  <si>
    <t>Falkland Islands (FK)</t>
  </si>
  <si>
    <t>Maldives (MV)</t>
  </si>
  <si>
    <t>Slovakia (SK)</t>
  </si>
  <si>
    <t>Armenia (AM)</t>
  </si>
  <si>
    <t>Faroe Islands (FO)</t>
  </si>
  <si>
    <t>Mali (ML)</t>
  </si>
  <si>
    <t>Slovenia (SI)</t>
  </si>
  <si>
    <t>Aruba (AW)</t>
  </si>
  <si>
    <t>Fiji (FJ)</t>
  </si>
  <si>
    <t>Malta (MT)</t>
  </si>
  <si>
    <t>Solomon Islands (SB)</t>
  </si>
  <si>
    <t>Australia (AU)</t>
  </si>
  <si>
    <t>5</t>
  </si>
  <si>
    <t>Finland (FI)</t>
  </si>
  <si>
    <t>Mariana Islands (MP)</t>
  </si>
  <si>
    <t>Somalia (SO)</t>
  </si>
  <si>
    <t>Austria (AT)</t>
  </si>
  <si>
    <t>France (FR)</t>
  </si>
  <si>
    <t>Marshall Islands (MH)</t>
  </si>
  <si>
    <t>Somaliland, Rep Of (XS)</t>
  </si>
  <si>
    <t>Azerbaijan (AZ)</t>
  </si>
  <si>
    <t>French Guyana (GF)</t>
  </si>
  <si>
    <t>Martinique (MQ)</t>
  </si>
  <si>
    <t>South Africa (ZA)</t>
  </si>
  <si>
    <t>Bahamas (BS)</t>
  </si>
  <si>
    <t>Gabon (GA)</t>
  </si>
  <si>
    <t>Mauritania (MR)</t>
  </si>
  <si>
    <t>South Sudan (SS)</t>
  </si>
  <si>
    <t>Bahrain (BH)</t>
  </si>
  <si>
    <t>Gambia (GM)</t>
  </si>
  <si>
    <t>Mauritius (MU)</t>
  </si>
  <si>
    <t>Spain (ES)</t>
  </si>
  <si>
    <t>Bangladesh (BD)</t>
  </si>
  <si>
    <t>Georgia (GE)</t>
  </si>
  <si>
    <t>Mayotte (YT)</t>
  </si>
  <si>
    <t>Sri Lanka (LK)</t>
  </si>
  <si>
    <t>Barbados (BB)</t>
  </si>
  <si>
    <t>Germany (DE)</t>
  </si>
  <si>
    <t>Mexico (MX)</t>
  </si>
  <si>
    <t>7</t>
  </si>
  <si>
    <t>St. Barthelemy (XY)</t>
  </si>
  <si>
    <t>Belarus (BY)</t>
  </si>
  <si>
    <t>Ghana (GH)</t>
  </si>
  <si>
    <t>Micronesia (FM)</t>
  </si>
  <si>
    <t>St. Eustatius (XE)</t>
  </si>
  <si>
    <t>Belgium (BE)</t>
  </si>
  <si>
    <t>Gibraltar (GI)</t>
  </si>
  <si>
    <t>Moldova, Rep. Of (MD)</t>
  </si>
  <si>
    <t>St. Kitts (KN)</t>
  </si>
  <si>
    <t>Belize (BZ)</t>
  </si>
  <si>
    <t>Greece (GR)</t>
  </si>
  <si>
    <t>Monaco (MC)</t>
  </si>
  <si>
    <t>St. Lucia (LC)</t>
  </si>
  <si>
    <t>Benin (BJ)</t>
  </si>
  <si>
    <t>Greenland (GL)</t>
  </si>
  <si>
    <t>Mongolia (MN)</t>
  </si>
  <si>
    <t>St. Maarten (XM)</t>
  </si>
  <si>
    <t>Bermuda (BM)</t>
  </si>
  <si>
    <t>Grenada (GD)</t>
  </si>
  <si>
    <t>Montenegro, Rep Of (ME)</t>
  </si>
  <si>
    <t>St. Vincent (VC)</t>
  </si>
  <si>
    <t>Bhutan (BT)</t>
  </si>
  <si>
    <t>Guadeloupe (GP)</t>
  </si>
  <si>
    <t>Montserrat (MS)</t>
  </si>
  <si>
    <t>Sudan (SD)</t>
  </si>
  <si>
    <t>Bolivia (BO)</t>
  </si>
  <si>
    <t>Guam (GU)</t>
  </si>
  <si>
    <t>Morocco (MA)</t>
  </si>
  <si>
    <t>Suriname (SR)</t>
  </si>
  <si>
    <t>Bonaire (XB)</t>
  </si>
  <si>
    <t>Guatemala (GT)</t>
  </si>
  <si>
    <t>Mozambique (MZ)</t>
  </si>
  <si>
    <t>Sweden (SE)</t>
  </si>
  <si>
    <t>Bosnia &amp; Herzegovina(BA)</t>
  </si>
  <si>
    <t>Guernsey (GG)</t>
  </si>
  <si>
    <t>Myanmar (MM)</t>
  </si>
  <si>
    <t>Switzerland (CH)</t>
  </si>
  <si>
    <t>Botswana (BW)</t>
  </si>
  <si>
    <t>Guinea Rep. (GN)</t>
  </si>
  <si>
    <t>Namibia (NA)</t>
  </si>
  <si>
    <t>Syria (SY)</t>
  </si>
  <si>
    <t>Brazil (BR)</t>
  </si>
  <si>
    <t>Guinea-Bissau (GW)</t>
  </si>
  <si>
    <t>Nauru, Rep. Of (NR)</t>
  </si>
  <si>
    <t>Tahiti (PF)</t>
  </si>
  <si>
    <t>Brunei (BN)</t>
  </si>
  <si>
    <t>Guinea-Equatorial (GQ)</t>
  </si>
  <si>
    <t>Nepal (NP)</t>
  </si>
  <si>
    <t>Taiwan (TW)</t>
  </si>
  <si>
    <t>2</t>
  </si>
  <si>
    <t>Bulgaria (BG)</t>
  </si>
  <si>
    <t>Guyana (British) (GY)</t>
  </si>
  <si>
    <t>Netherlands, The (NL)</t>
  </si>
  <si>
    <t>Tajikistan (TJ)</t>
  </si>
  <si>
    <t>Burkina Faso (BF)</t>
  </si>
  <si>
    <t>Haiti (HT)</t>
  </si>
  <si>
    <t>Nevis (XN)</t>
  </si>
  <si>
    <t>Tanzania (TZ)</t>
  </si>
  <si>
    <t>Burundi (BI)</t>
  </si>
  <si>
    <t>Honduras (HN)</t>
  </si>
  <si>
    <t>New Caledonia (NC)</t>
  </si>
  <si>
    <t>Thailand (TH)</t>
  </si>
  <si>
    <t>Cambodia (KH)</t>
  </si>
  <si>
    <t>Hungary (HU)</t>
  </si>
  <si>
    <t>New Zealand (NZ)</t>
  </si>
  <si>
    <t>Timor-Leste (TL)</t>
  </si>
  <si>
    <t>Cameroon (CM)</t>
  </si>
  <si>
    <t>Iceland (IS)</t>
  </si>
  <si>
    <t>Nicaragua (NI)</t>
  </si>
  <si>
    <t>Togo (TG)</t>
  </si>
  <si>
    <t>Canada (CA)</t>
  </si>
  <si>
    <t>India (IN)</t>
  </si>
  <si>
    <t>Niger (NE)</t>
  </si>
  <si>
    <t>Tonga (TO)</t>
  </si>
  <si>
    <t>Canary Islands, The (IC)</t>
  </si>
  <si>
    <t>Indonesia (ID)</t>
  </si>
  <si>
    <t>Nigeria (NG)</t>
  </si>
  <si>
    <t>Trinidad And Tobago (TT)</t>
  </si>
  <si>
    <t>Cape Verde (CV)</t>
  </si>
  <si>
    <t>Iran (IR)</t>
  </si>
  <si>
    <t>Niue (NU)</t>
  </si>
  <si>
    <t>Tunisia (TN)</t>
  </si>
  <si>
    <t>Cayman Islands (KY)</t>
  </si>
  <si>
    <t>Iraq (IQ)</t>
  </si>
  <si>
    <t>North Macedonia (MK)</t>
  </si>
  <si>
    <t>Turkey (TR)</t>
  </si>
  <si>
    <t>Central African Rep(CF)</t>
  </si>
  <si>
    <t>Ireland, Rep. Of (IE)</t>
  </si>
  <si>
    <t>Norway (NO)</t>
  </si>
  <si>
    <t>Turkmenistan (TM)</t>
  </si>
  <si>
    <t>Chad (TD)</t>
  </si>
  <si>
    <t>Israel (IL)</t>
  </si>
  <si>
    <t>Oman (OM)</t>
  </si>
  <si>
    <t>Turks &amp; Caicos (TC)</t>
  </si>
  <si>
    <t>Chile (CL)</t>
  </si>
  <si>
    <t>Italy (IT)</t>
  </si>
  <si>
    <t>Pakistan (PK)</t>
  </si>
  <si>
    <t>Tuvalu (TV)</t>
  </si>
  <si>
    <t>China (CN) *1</t>
  </si>
  <si>
    <t>Jamaica (JM)</t>
  </si>
  <si>
    <t>Palau (PW)</t>
  </si>
  <si>
    <t>USA (US)</t>
  </si>
  <si>
    <t>6</t>
  </si>
  <si>
    <t>China (CN) *2</t>
  </si>
  <si>
    <t>Japan (JP)</t>
  </si>
  <si>
    <t>4</t>
  </si>
  <si>
    <t>Panama (PA)</t>
  </si>
  <si>
    <t>Uganda (UG)</t>
  </si>
  <si>
    <t>Colombia (CO)</t>
  </si>
  <si>
    <t>Jersey (JE)</t>
  </si>
  <si>
    <t>Papua New Guinea (PG)</t>
  </si>
  <si>
    <t>Ukraine (UA)</t>
  </si>
  <si>
    <t>Comoros (KM)</t>
  </si>
  <si>
    <t>Jordan (JO)</t>
  </si>
  <si>
    <t>Paraguay (PY)</t>
  </si>
  <si>
    <t>United Arab Emirates (AE)</t>
  </si>
  <si>
    <t>Congo (CG)</t>
  </si>
  <si>
    <t>Kazakhstan (KZ)</t>
  </si>
  <si>
    <t>Peru (PE)</t>
  </si>
  <si>
    <t>United Kingdom (GB)</t>
  </si>
  <si>
    <t>Congo, DPR (CD)</t>
  </si>
  <si>
    <t>Kenya (KE)</t>
  </si>
  <si>
    <t>Philippines, The (PH)</t>
  </si>
  <si>
    <t>Uruguay (UY)</t>
  </si>
  <si>
    <t>Cook Islands (CK)</t>
  </si>
  <si>
    <t>Kiribati (KI)</t>
  </si>
  <si>
    <t>Poland (PL)</t>
  </si>
  <si>
    <t>Uzbekistan (UZ)</t>
  </si>
  <si>
    <t>Costa Rica (CR)</t>
  </si>
  <si>
    <t>Korea, Rep. Of (KR)</t>
  </si>
  <si>
    <t>Portugal (PT)</t>
  </si>
  <si>
    <t>Vanuatu (VU)</t>
  </si>
  <si>
    <t>Cote D Ivoire (CI)</t>
  </si>
  <si>
    <t>Korea, Â D.P.R Of (KP)</t>
  </si>
  <si>
    <t>Puerto Rico (PR)</t>
  </si>
  <si>
    <t>Vatican City (VA)</t>
  </si>
  <si>
    <t>Croatia (HR)</t>
  </si>
  <si>
    <t>Kosovo (KV)</t>
  </si>
  <si>
    <t>Qatar (QA)</t>
  </si>
  <si>
    <t>Venezuela (VE)</t>
  </si>
  <si>
    <t>Cuba (CU)</t>
  </si>
  <si>
    <t>Kuwait (KW)</t>
  </si>
  <si>
    <t>Reunion, Island Of (RE)</t>
  </si>
  <si>
    <t>Vietnam (VN)</t>
  </si>
  <si>
    <t>Curacao (XC)</t>
  </si>
  <si>
    <t>Kyrgyzstan (KG)</t>
  </si>
  <si>
    <t>Romania (RO)</t>
  </si>
  <si>
    <t>Virgin Islands-British (VG)</t>
  </si>
  <si>
    <t>Cyprus (CY)</t>
  </si>
  <si>
    <t>Laos (LA)</t>
  </si>
  <si>
    <t>Russian Federation (RU)</t>
  </si>
  <si>
    <t>Virgin Islands-US (VI)</t>
  </si>
  <si>
    <t>Czech Rep., The (CZ)</t>
  </si>
  <si>
    <t>Latvia (LV)</t>
  </si>
  <si>
    <t>Rwanda (RW)</t>
  </si>
  <si>
    <t>Yemen, Rep. Of (YE)</t>
  </si>
  <si>
    <t>Denmark (DK)</t>
  </si>
  <si>
    <t>Lebanon (LB)</t>
  </si>
  <si>
    <t>Saint Helena (SH)</t>
  </si>
  <si>
    <t>Zambia (ZM)</t>
  </si>
  <si>
    <t>Djibouti (DJ)</t>
  </si>
  <si>
    <t>Lesotho (LS)</t>
  </si>
  <si>
    <t>Samoa (WS)</t>
  </si>
  <si>
    <t>Zimbabwe (ZW)</t>
  </si>
  <si>
    <t>Dominica (DM)</t>
  </si>
  <si>
    <t>Liberia (LR)</t>
  </si>
  <si>
    <r>
      <rPr>
        <b/>
        <sz val="11"/>
        <color rgb="FF0000FF"/>
        <rFont val="宋体"/>
        <charset val="134"/>
      </rPr>
      <t>地址：深圳市宝安区福永街道怀德社区新村区粮食大院7号厂房</t>
    </r>
    <r>
      <rPr>
        <b/>
        <sz val="11"/>
        <color rgb="FF0000FF"/>
        <rFont val="Times New Roman"/>
        <charset val="134"/>
      </rPr>
      <t xml:space="preserve">  </t>
    </r>
  </si>
  <si>
    <t>香港DHL美国FBA价格</t>
  </si>
  <si>
    <t>国家</t>
  </si>
  <si>
    <t>22-31</t>
  </si>
  <si>
    <t>33-45</t>
  </si>
  <si>
    <t>46-76</t>
  </si>
  <si>
    <t>77-149</t>
  </si>
  <si>
    <t>150-299</t>
  </si>
  <si>
    <t>300-999</t>
  </si>
  <si>
    <t>备注</t>
  </si>
  <si>
    <t>单独报关货物，报关费250元/票，另收中港0.8元/KG,中港最低收费50元/票</t>
  </si>
  <si>
    <t>亚马逊货物请提供清关人抬头，如没有我司可代为提供，但是不作任何清关保证。</t>
  </si>
  <si>
    <t>1、交货时请备注交货代码，HKDHL-FBA价格，执行日期2021年2月22日起</t>
  </si>
  <si>
    <t>2、材积重量计算公式为：长X宽X高/5000,货物丢失按海关申报价值赔偿，最高赔偿：包裹100.0美金；请在25天内提供索赔函给我司，超过期限无效</t>
  </si>
  <si>
    <t>3、以上报价含油，含旺季附加费，截件时间17:00点，第二天提取，HKDHL-FBA价材积按35KG起算</t>
  </si>
  <si>
    <t>4、以上价格不包括目的地关税，收件人拒付的关税将自动改为寄件人支付，并计入結算单内；（关税预付需要付手续费：RMB：150/票）</t>
  </si>
  <si>
    <t>5、收件地址属遍远地区需加收附加费，收费标准：RMB4.8元/公斤，最低收费RMB240元/票(另加燃油），此费用由发件人支付；</t>
  </si>
  <si>
    <t>6、所有香港DHL货物单件单边长度超出120CM或单件计费重量超过60KG,拒收！！！</t>
  </si>
  <si>
    <t>7、亚马逊货物：USD800以上需做关税预付！手续费200元/票 DHL帐单1年内有效！</t>
  </si>
  <si>
    <t>8.化妆品 加2元/公斤</t>
  </si>
  <si>
    <t>9，住宅地址递送附加费(新增)：住宅地址包括私人住所及非公共办公场所，收费标准为每票RMB30元*U；</t>
  </si>
  <si>
    <t>香港DHL除6000促销价</t>
  </si>
  <si>
    <t>WPX-重量</t>
  </si>
  <si>
    <t>1 区    澳门</t>
  </si>
  <si>
    <t>2 区                韩国、台湾</t>
  </si>
  <si>
    <t>3 区        越南       马来西亚等</t>
  </si>
  <si>
    <t>4 区     日本</t>
  </si>
  <si>
    <t>5 区           澳大利亚       新西兰</t>
  </si>
  <si>
    <t>6 区       美西</t>
  </si>
  <si>
    <t>7 区       美东</t>
  </si>
  <si>
    <t>8 区     欧洲</t>
  </si>
  <si>
    <t>9 区    中东</t>
  </si>
  <si>
    <t>10 区  非洲</t>
  </si>
  <si>
    <t>11 区  墨西哥</t>
  </si>
  <si>
    <t>12 区  南太平洋</t>
  </si>
  <si>
    <t>13 区  南美</t>
  </si>
  <si>
    <t>14 区  加拿大</t>
  </si>
  <si>
    <t>1 区</t>
  </si>
  <si>
    <t>2 区</t>
  </si>
  <si>
    <t>3 区</t>
  </si>
  <si>
    <t>4 区</t>
  </si>
  <si>
    <t>5 区</t>
  </si>
  <si>
    <t>6 区-美西</t>
  </si>
  <si>
    <t>7 区-美东</t>
  </si>
  <si>
    <t>8 区</t>
  </si>
  <si>
    <t>9 区</t>
  </si>
  <si>
    <t>10 区</t>
  </si>
  <si>
    <t>11 区</t>
  </si>
  <si>
    <t>12 区</t>
  </si>
  <si>
    <t>13 区</t>
  </si>
  <si>
    <t>14 区</t>
  </si>
  <si>
    <t>31-70KG</t>
  </si>
  <si>
    <t>71-300KG</t>
  </si>
  <si>
    <t>渠道简称：HKDHL/6000,2021年3月8日执行，已含旺季附加费，防疫物另加12元/KG。</t>
  </si>
  <si>
    <r>
      <rPr>
        <sz val="9"/>
        <rFont val="宋体"/>
        <charset val="134"/>
      </rPr>
      <t>一.关于亚马逊</t>
    </r>
    <r>
      <rPr>
        <sz val="9"/>
        <rFont val="宋体"/>
        <charset val="134"/>
      </rPr>
      <t>(FBA)</t>
    </r>
    <r>
      <rPr>
        <sz val="9"/>
        <rFont val="宋体"/>
        <charset val="134"/>
      </rPr>
      <t>地址，美国不需要提供第三方清关人信息</t>
    </r>
    <r>
      <rPr>
        <sz val="9"/>
        <rFont val="宋体"/>
        <charset val="134"/>
      </rPr>
      <t>,</t>
    </r>
    <r>
      <rPr>
        <sz val="9"/>
        <rFont val="宋体"/>
        <charset val="134"/>
      </rPr>
      <t>申报</t>
    </r>
    <r>
      <rPr>
        <sz val="9"/>
        <rFont val="宋体"/>
        <charset val="134"/>
      </rPr>
      <t>USD800</t>
    </r>
    <r>
      <rPr>
        <sz val="9"/>
        <rFont val="宋体"/>
        <charset val="134"/>
      </rPr>
      <t>以内可不做关税预付；其他国家不管申报多少都必须做关税预付并且必须提供第三方清关人信息，加拿大不能接亚马逊地址；</t>
    </r>
  </si>
  <si>
    <r>
      <rPr>
        <sz val="9"/>
        <rFont val="宋体"/>
        <charset val="134"/>
      </rPr>
      <t>二.截单时间：截单时间1</t>
    </r>
    <r>
      <rPr>
        <sz val="9"/>
        <rFont val="宋体"/>
        <charset val="134"/>
      </rPr>
      <t>2</t>
    </r>
    <r>
      <rPr>
        <sz val="9"/>
        <rFont val="宋体"/>
        <charset val="134"/>
      </rPr>
      <t>：00,当天上网,当日香港提取,渠道稳定！</t>
    </r>
  </si>
  <si>
    <t>三.产品限制:</t>
  </si>
  <si>
    <t>①只接内电产品，需加20元/票电池费。</t>
  </si>
  <si>
    <r>
      <rPr>
        <sz val="9"/>
        <rFont val="宋体"/>
        <charset val="134"/>
      </rPr>
      <t>②</t>
    </r>
    <r>
      <rPr>
        <sz val="9"/>
        <color indexed="10"/>
        <rFont val="宋体"/>
        <charset val="134"/>
      </rPr>
      <t>接收可开箱查货的木箱包装</t>
    </r>
    <r>
      <rPr>
        <sz val="9"/>
        <rFont val="宋体"/>
        <charset val="134"/>
      </rPr>
      <t>；不接受私人物品；</t>
    </r>
  </si>
  <si>
    <r>
      <rPr>
        <sz val="9"/>
        <rFont val="宋体"/>
        <charset val="134"/>
      </rPr>
      <t>③此价格接受单独报单件，报关费RMB</t>
    </r>
    <r>
      <rPr>
        <b/>
        <sz val="9"/>
        <color indexed="10"/>
        <rFont val="宋体"/>
        <charset val="134"/>
      </rPr>
      <t>250</t>
    </r>
    <r>
      <rPr>
        <sz val="9"/>
        <rFont val="宋体"/>
        <charset val="134"/>
      </rPr>
      <t>/票；中港RMB1/KG,最低消费RMB</t>
    </r>
    <r>
      <rPr>
        <b/>
        <sz val="9"/>
        <color indexed="10"/>
        <rFont val="宋体"/>
        <charset val="134"/>
      </rPr>
      <t>50</t>
    </r>
    <r>
      <rPr>
        <sz val="9"/>
        <rFont val="宋体"/>
        <charset val="134"/>
      </rPr>
      <t>元/票;(当天截单10点)</t>
    </r>
  </si>
  <si>
    <r>
      <rPr>
        <sz val="9"/>
        <rFont val="宋体"/>
        <charset val="134"/>
      </rPr>
      <t>④</t>
    </r>
    <r>
      <rPr>
        <sz val="9"/>
        <color rgb="FFFF0000"/>
        <rFont val="宋体"/>
        <charset val="134"/>
      </rPr>
      <t>不可原发票中转</t>
    </r>
    <r>
      <rPr>
        <sz val="9"/>
        <rFont val="宋体"/>
        <charset val="134"/>
      </rPr>
      <t xml:space="preserve">；住宅地址递送附加费(新增)：住宅地址包括私人住所及非公共办公场所，收费标准为每票RMB30元*U；                          </t>
    </r>
  </si>
  <si>
    <t>⑤单件重量等于或超过70KG(含70KG）或单边长超过120CM（含120CM）需加收900元/件*当月燃油；</t>
  </si>
  <si>
    <t>⑥寄货时请提供商业发票,品名必须与货物相符,否则我司有权拒收货物,不能瞒假报货物,仿牌(国外网站能查询到的名称或者logo),液体,易燃易爆物品,珠宝,药物,毒品,光碟,涉政宗教书籍等危险违法货物一律拒收；因以上原因造成海关扣货罚款等损失及责任一律由交件方承担。</t>
  </si>
  <si>
    <t>五.申报价值大于或等于USD120，需加收RMB25/票；周六派送附加费：每票RMB350元*燃油；</t>
  </si>
  <si>
    <t>六．货物到达目的地国家，因收件人未能及时提供清关资料导致货物的诞误或者货物禁止进口导致退返，产生的费用与责任一律由交件人承担。</t>
  </si>
  <si>
    <t>七.DHL目的地更改地址费100RMB/票，三月内通知有效。(DHL运转信息中有“ 待确认递送地址；请联络DHL”、“由于收件人地址搬迁，快件无法派送”我司不提供账单。)</t>
  </si>
  <si>
    <t>八．目的地去往偏远地区的快件需加收偏远地区附加费，标准为RMB4.8/KG，每票最低收费为人民币240元,偏远附加费需加收燃油。我司走货当时不保证每票能查到偏远地区,若DHL通知货物当地已签收为偏远地区,此费用由发件人支付,1年内通知有效!到偏远地区,若DHL通知货物当地已签收为偏远地区,此费用由发件人支付,1年内通知有效!</t>
  </si>
  <si>
    <t>九.货物中转中若发生全部丢失，目的地服务商得到投诉受理后会提供Reference Number,发件代理须凭此Reference Number向我司提出索赔,赔偿以DHL赔偿金为准，但最高赔偿将不超过一百美元,如有额外要求,请自行购买保险。 部分遗失（一箱货物内仅有部分遗失，整箱遗失除外），部分破损或整票破损（故请各代理发货前包装完好，特别是易碎物品，做好填充），我司将不予以开档案查询并且无赔偿，给您带来不便敬请谅解。</t>
  </si>
  <si>
    <t>十.日本不接亚马逊地址的货。</t>
  </si>
  <si>
    <t>十一、特殊货件处理费：RMB1600*燃油/票，DHL账单产生特殊处理费6个月内通知有效；（不可叠加、裸露包装的货物，外箱上注明标志/文字提示不可叠放的货物 （“请勿叠放”,“Do not stack / No Stack ”）</t>
  </si>
  <si>
    <t>十二、新增高风险地区附加费：RMB250*燃油/票。需征收此项费用的国家包括：阿富汗、布隆迪、伊拉克、利比亚、马里、尼日尔、南苏丹、叙利亚、也门。高风险地区附加费需作为燃油附加费计算基数；</t>
  </si>
  <si>
    <t>十三、新增限运目的地附加费：RMB350*燃油/票。需征收此项费用的国家包括：中非共和国、科特迪瓦、刚果民主共和国、厄立特里亚、伊朗、伊拉克、北朝鲜、利比里亚、利比亚、索马里、苏丹、叙利亚、也门</t>
  </si>
  <si>
    <t>十四、特殊国家要求：</t>
  </si>
  <si>
    <t>1、去泰国的货物需要附上交易凭证</t>
  </si>
  <si>
    <t>2、去印度尼西亚的货件发票上须有清晰的货物描述（如用途，型号等）</t>
  </si>
  <si>
    <t>3、带电的货品需要正确申报</t>
  </si>
  <si>
    <t>4、异常未及时指示超期三天将会产生额外费用（具体收费标准）</t>
  </si>
  <si>
    <t>5、每天去往同一目的地的货件，单票货值＜800美元而多票货值之和＞800美元的，会被认定为低报</t>
  </si>
  <si>
    <t>6-7区的美东美西城市区分</t>
  </si>
  <si>
    <t>二字码</t>
  </si>
  <si>
    <t>中文</t>
  </si>
  <si>
    <t>英文</t>
  </si>
  <si>
    <t>Macau (MO)</t>
  </si>
  <si>
    <t>UW</t>
  </si>
  <si>
    <t>Stockton (SCK)</t>
  </si>
  <si>
    <t>Korea, Republic Of (South K.) (KR)</t>
  </si>
  <si>
    <t>South San Diego (SDM)</t>
  </si>
  <si>
    <t>Reno (RNO)</t>
  </si>
  <si>
    <t>安提瓜</t>
  </si>
  <si>
    <t>俄罗斯联邦</t>
  </si>
  <si>
    <t>Russian Federation, The (RU)</t>
  </si>
  <si>
    <t>Portland (PDX)</t>
  </si>
  <si>
    <t>Phoenix (PHX)</t>
  </si>
  <si>
    <t>Lao People's Democratic Republic (LA)</t>
  </si>
  <si>
    <t>Santa Ana (SEE)</t>
  </si>
  <si>
    <t>Tucson (TUS)</t>
  </si>
  <si>
    <t>塞尔维亚共和国</t>
  </si>
  <si>
    <t>Serbia, Republic of (RS)</t>
  </si>
  <si>
    <t>Van Nuys (VNY)</t>
  </si>
  <si>
    <t>Sacramento - Mather (SMF)</t>
  </si>
  <si>
    <t>南苏丹</t>
  </si>
  <si>
    <t>San Francisco Gateway (SFO)</t>
  </si>
  <si>
    <t>圣巴特尔米</t>
  </si>
  <si>
    <t>Salt Lake City (SLC)</t>
  </si>
  <si>
    <t>XE</t>
  </si>
  <si>
    <t>圣尤斯塔提马斯岛</t>
  </si>
  <si>
    <t>San Jose Logistic Center (PAO)</t>
  </si>
  <si>
    <t>Fresno Logistic Center (FCH)</t>
  </si>
  <si>
    <t>San Francisco (JCC)</t>
  </si>
  <si>
    <t>美国-美西</t>
  </si>
  <si>
    <t>United States Of America (US-UW)</t>
  </si>
  <si>
    <t>Los Angeles (ELA)</t>
  </si>
  <si>
    <t>UE</t>
  </si>
  <si>
    <t>美国-美东</t>
  </si>
  <si>
    <t>United States Of America (US-WE)</t>
  </si>
  <si>
    <t>Bosnia and Herzegovina (BA)</t>
  </si>
  <si>
    <t>Seattle (BFI)</t>
  </si>
  <si>
    <t>Denver (DEN)</t>
  </si>
  <si>
    <t>维尔京群岛</t>
  </si>
  <si>
    <t>Virgin Islands (US) (VI)</t>
  </si>
  <si>
    <t>Swaziland (SZ)</t>
  </si>
  <si>
    <t>Fremont (NUQ)</t>
  </si>
  <si>
    <t>Ontario (ONT)</t>
  </si>
  <si>
    <t>Long Beach (LGB)</t>
  </si>
  <si>
    <t>Trinidad and Tobago (TT)</t>
  </si>
  <si>
    <t>Las Vegas (LAS)</t>
  </si>
  <si>
    <t>TM</t>
  </si>
  <si>
    <t>土库曼斯坦</t>
  </si>
  <si>
    <t>Los Angeles Gateway (LAX)</t>
  </si>
  <si>
    <t>Turks and Caicos Islands (TC)</t>
  </si>
  <si>
    <t>Rest of Country</t>
  </si>
  <si>
    <t>科特迪瓦</t>
  </si>
  <si>
    <t>Cote d'Ivoire (CI)</t>
  </si>
  <si>
    <t>捷克共和国</t>
  </si>
  <si>
    <t>Czech Republic, The (CZ)</t>
  </si>
  <si>
    <t>Virgin Islands (British) (VG)</t>
  </si>
  <si>
    <t>GE</t>
  </si>
  <si>
    <t>瑙鲁共和国</t>
  </si>
  <si>
    <t>Nauru, Republic Of (NR)</t>
  </si>
  <si>
    <t>Ireland, Republic Of (IE)</t>
  </si>
  <si>
    <t>纽埃</t>
  </si>
  <si>
    <t>Guinea Republic (GN)</t>
  </si>
  <si>
    <t>Guyana, French (GF)</t>
  </si>
  <si>
    <t>乔丹</t>
  </si>
  <si>
    <t>Macedonia, Republic of (MK)</t>
  </si>
  <si>
    <t>Dominican Republic (DO)</t>
  </si>
  <si>
    <t>梵蒂冈城</t>
  </si>
  <si>
    <t>马提尼克</t>
  </si>
  <si>
    <t>塞班</t>
  </si>
  <si>
    <t>Commonwealth No. Mariana Islands (MP)</t>
  </si>
  <si>
    <t>Moldova, Republic Of (MD)</t>
  </si>
  <si>
    <t>East Timor (TL)</t>
  </si>
  <si>
    <t>Montenegro, Republic of (ME)</t>
  </si>
  <si>
    <t>Micronesia, Federated States Of (FM)</t>
  </si>
  <si>
    <t>香港DHL欧美除6000促销价</t>
  </si>
  <si>
    <r>
      <rPr>
        <b/>
        <sz val="16"/>
        <rFont val="Comic Sans MS"/>
        <charset val="0"/>
      </rPr>
      <t>区域</t>
    </r>
    <r>
      <rPr>
        <b/>
        <sz val="16"/>
        <rFont val="Comic Sans MS"/>
        <charset val="0"/>
      </rPr>
      <t>/</t>
    </r>
    <r>
      <rPr>
        <b/>
        <sz val="16"/>
        <rFont val="宋体"/>
        <charset val="134"/>
      </rPr>
      <t>重量</t>
    </r>
  </si>
  <si>
    <t>35+</t>
  </si>
  <si>
    <t>75kg+</t>
  </si>
  <si>
    <t>101kg+</t>
  </si>
  <si>
    <t>150kg+</t>
  </si>
  <si>
    <t>200-295KG</t>
  </si>
  <si>
    <t>德国,西班牙,法国,意大利,荷兰</t>
  </si>
  <si>
    <t>安道尔共和国,奥地利,比利时,保加利亚,瑞士,塞浦路斯,捷克,丹麦,爱沙尼亚,芬兰,根西岛,直布罗陀,希腊,克罗地亚,匈牙利,爱尔兰,泽西岛,列支敦士登,立陶宛,卢森堡,拉脱维亚,摩纳哥,马耳他,挪威,波兰,罗马尼亚,瑞典,斯洛文尼亚,斯洛伐克,圣马力诺</t>
  </si>
  <si>
    <t>1，申报超120usd需加25人民币报关费，报价2021年3月15日执行。</t>
  </si>
  <si>
    <r>
      <rPr>
        <sz val="10"/>
        <rFont val="Arial"/>
        <charset val="0"/>
      </rPr>
      <t>2.</t>
    </r>
    <r>
      <rPr>
        <sz val="10"/>
        <rFont val="宋体"/>
        <charset val="0"/>
      </rPr>
      <t>以上价格含油，含旺季附加费，人民币报价，可接带电产品，需加</t>
    </r>
    <r>
      <rPr>
        <sz val="10"/>
        <rFont val="Arial"/>
        <charset val="0"/>
      </rPr>
      <t>1</t>
    </r>
    <r>
      <rPr>
        <sz val="10"/>
        <rFont val="宋体"/>
        <charset val="0"/>
      </rPr>
      <t>元</t>
    </r>
    <r>
      <rPr>
        <sz val="10"/>
        <rFont val="Arial"/>
        <charset val="0"/>
      </rPr>
      <t>/KG</t>
    </r>
    <r>
      <rPr>
        <sz val="10"/>
        <rFont val="宋体"/>
        <charset val="0"/>
      </rPr>
      <t>电池费。</t>
    </r>
  </si>
  <si>
    <r>
      <rPr>
        <sz val="10"/>
        <rFont val="Arial"/>
        <charset val="0"/>
      </rPr>
      <t>3.</t>
    </r>
    <r>
      <rPr>
        <sz val="10"/>
        <rFont val="宋体"/>
        <charset val="134"/>
      </rPr>
      <t>偏远费地区需要加收偏远地区附加费，收费标准以</t>
    </r>
    <r>
      <rPr>
        <sz val="10"/>
        <rFont val="Arial"/>
        <charset val="0"/>
      </rPr>
      <t>DHL</t>
    </r>
    <r>
      <rPr>
        <sz val="10"/>
        <rFont val="宋体"/>
        <charset val="134"/>
      </rPr>
      <t>网站公布为准。偏远费收取标准：最低消费</t>
    </r>
    <r>
      <rPr>
        <sz val="10"/>
        <rFont val="Arial"/>
        <charset val="0"/>
      </rPr>
      <t>240</t>
    </r>
    <r>
      <rPr>
        <sz val="10"/>
        <rFont val="宋体"/>
        <charset val="134"/>
      </rPr>
      <t>元</t>
    </r>
    <r>
      <rPr>
        <sz val="10"/>
        <rFont val="Arial"/>
        <charset val="0"/>
      </rPr>
      <t>*</t>
    </r>
    <r>
      <rPr>
        <sz val="10"/>
        <rFont val="宋体"/>
        <charset val="134"/>
      </rPr>
      <t>燃油，超过最低消费，</t>
    </r>
    <r>
      <rPr>
        <sz val="10"/>
        <rFont val="Arial"/>
        <charset val="0"/>
      </rPr>
      <t>4.8</t>
    </r>
    <r>
      <rPr>
        <sz val="10"/>
        <rFont val="宋体"/>
        <charset val="134"/>
      </rPr>
      <t>元</t>
    </r>
    <r>
      <rPr>
        <sz val="10"/>
        <rFont val="Arial"/>
        <charset val="0"/>
      </rPr>
      <t>/</t>
    </r>
    <r>
      <rPr>
        <sz val="10"/>
        <rFont val="宋体"/>
        <charset val="134"/>
      </rPr>
      <t>公斤</t>
    </r>
    <r>
      <rPr>
        <sz val="10"/>
        <rFont val="Arial"/>
        <charset val="0"/>
      </rPr>
      <t>*</t>
    </r>
    <r>
      <rPr>
        <sz val="10"/>
        <rFont val="宋体"/>
        <charset val="134"/>
      </rPr>
      <t>燃油</t>
    </r>
  </si>
  <si>
    <r>
      <rPr>
        <sz val="10"/>
        <rFont val="Arial"/>
        <charset val="0"/>
      </rPr>
      <t xml:space="preserve">  (</t>
    </r>
    <r>
      <rPr>
        <sz val="10"/>
        <rFont val="宋体"/>
        <charset val="134"/>
      </rPr>
      <t>欲知您所发货物目的地是否属偏远地区请上</t>
    </r>
    <r>
      <rPr>
        <sz val="10"/>
        <rFont val="Arial"/>
        <charset val="0"/>
      </rPr>
      <t>DHL</t>
    </r>
    <r>
      <rPr>
        <sz val="10"/>
        <rFont val="宋体"/>
        <charset val="134"/>
      </rPr>
      <t>中文网查询</t>
    </r>
    <r>
      <rPr>
        <sz val="10"/>
        <rFont val="Arial"/>
        <charset val="0"/>
      </rPr>
      <t>,</t>
    </r>
    <r>
      <rPr>
        <sz val="10"/>
        <rFont val="宋体"/>
        <charset val="134"/>
      </rPr>
      <t>我司出货时不另行通知，请贵司自行查好，我司六个月内通知有效</t>
    </r>
    <r>
      <rPr>
        <sz val="10"/>
        <rFont val="Arial"/>
        <charset val="0"/>
      </rPr>
      <t>)</t>
    </r>
  </si>
  <si>
    <r>
      <rPr>
        <sz val="10"/>
        <rFont val="Arial"/>
        <charset val="0"/>
      </rPr>
      <t>4.</t>
    </r>
    <r>
      <rPr>
        <sz val="10"/>
        <rFont val="宋体"/>
        <charset val="134"/>
      </rPr>
      <t>我司概不承接假冒产品，违禁品及电池类货物，一经发现做扣货处理，谢谢配合！</t>
    </r>
  </si>
  <si>
    <r>
      <rPr>
        <sz val="10"/>
        <color rgb="FFFF0000"/>
        <rFont val="Arial"/>
        <charset val="0"/>
      </rPr>
      <t>5.</t>
    </r>
    <r>
      <rPr>
        <sz val="10"/>
        <color rgb="FFFF0000"/>
        <rFont val="宋体"/>
        <charset val="134"/>
      </rPr>
      <t>对于单件任意一边长度等于或超过</t>
    </r>
    <r>
      <rPr>
        <sz val="10"/>
        <color rgb="FFFF0000"/>
        <rFont val="Arial"/>
        <charset val="0"/>
      </rPr>
      <t>120cm</t>
    </r>
    <r>
      <rPr>
        <sz val="10"/>
        <color rgb="FFFF0000"/>
        <rFont val="宋体"/>
        <charset val="134"/>
      </rPr>
      <t>或单件计费重等于或超过</t>
    </r>
    <r>
      <rPr>
        <sz val="10"/>
        <color rgb="FFFF0000"/>
        <rFont val="Arial"/>
        <charset val="0"/>
      </rPr>
      <t>70kg</t>
    </r>
    <r>
      <rPr>
        <sz val="10"/>
        <color rgb="FFFF0000"/>
        <rFont val="宋体"/>
        <charset val="134"/>
      </rPr>
      <t>的货件，将征收附件费每件</t>
    </r>
    <r>
      <rPr>
        <sz val="10"/>
        <color rgb="FFFF0000"/>
        <rFont val="Arial"/>
        <charset val="0"/>
      </rPr>
      <t>RMB900</t>
    </r>
    <r>
      <rPr>
        <sz val="10"/>
        <color rgb="FFFF0000"/>
        <rFont val="宋体"/>
        <charset val="134"/>
      </rPr>
      <t>元</t>
    </r>
    <r>
      <rPr>
        <sz val="10"/>
        <color rgb="FFFF0000"/>
        <rFont val="Arial"/>
        <charset val="0"/>
      </rPr>
      <t>*</t>
    </r>
    <r>
      <rPr>
        <sz val="10"/>
        <color rgb="FFFF0000"/>
        <rFont val="宋体"/>
        <charset val="134"/>
      </rPr>
      <t>当月燃油。单件超过</t>
    </r>
    <r>
      <rPr>
        <sz val="10"/>
        <color rgb="FFFF0000"/>
        <rFont val="Arial"/>
        <charset val="0"/>
      </rPr>
      <t>70kg</t>
    </r>
    <r>
      <rPr>
        <sz val="10"/>
        <color rgb="FFFF0000"/>
        <rFont val="宋体"/>
        <charset val="134"/>
      </rPr>
      <t>需打</t>
    </r>
    <r>
      <rPr>
        <sz val="10"/>
        <color rgb="FFFF0000"/>
        <rFont val="Arial"/>
        <charset val="0"/>
      </rPr>
      <t>9cm</t>
    </r>
    <r>
      <rPr>
        <sz val="10"/>
        <color rgb="FFFF0000"/>
        <rFont val="宋体"/>
        <charset val="134"/>
      </rPr>
      <t>高的卡脚</t>
    </r>
  </si>
  <si>
    <r>
      <rPr>
        <sz val="10"/>
        <rFont val="Arial"/>
        <charset val="0"/>
      </rPr>
      <t>6.</t>
    </r>
    <r>
      <rPr>
        <sz val="10"/>
        <rFont val="宋体"/>
        <charset val="134"/>
      </rPr>
      <t>凡是申报价值超过USD120，须收取报关费，计算标准：申报价值*0.06%*银行折合为人民币现汇卖出价汇率，最低收费RMB25元。。最长边超过</t>
    </r>
    <r>
      <rPr>
        <sz val="10"/>
        <rFont val="Arial"/>
        <charset val="0"/>
      </rPr>
      <t>250CM</t>
    </r>
    <r>
      <rPr>
        <sz val="10"/>
        <rFont val="宋体"/>
        <charset val="134"/>
      </rPr>
      <t>，中港需要单独收附加费，具体请发货时咨询我司客服人员。</t>
    </r>
  </si>
  <si>
    <r>
      <rPr>
        <sz val="10"/>
        <color rgb="FF000000"/>
        <rFont val="Arial"/>
        <charset val="0"/>
      </rPr>
      <t>7</t>
    </r>
    <r>
      <rPr>
        <sz val="10"/>
        <color rgb="FF000000"/>
        <rFont val="宋体"/>
        <charset val="134"/>
      </rPr>
      <t>、海关税金：运费不含发票税金及目的地关税</t>
    </r>
    <r>
      <rPr>
        <sz val="10"/>
        <color rgb="FF000000"/>
        <rFont val="Arial"/>
        <charset val="0"/>
      </rPr>
      <t>,</t>
    </r>
    <r>
      <rPr>
        <sz val="10"/>
        <color rgb="FF000000"/>
        <rFont val="宋体"/>
        <charset val="134"/>
      </rPr>
      <t>如收件人拒付关税或当地直接更改寄件人支付关税的</t>
    </r>
    <r>
      <rPr>
        <sz val="10"/>
        <color rgb="FF000000"/>
        <rFont val="Arial"/>
        <charset val="0"/>
      </rPr>
      <t>,</t>
    </r>
    <r>
      <rPr>
        <sz val="10"/>
        <color rgb="FF000000"/>
        <rFont val="宋体"/>
        <charset val="134"/>
      </rPr>
      <t>我司将会出帐单补收，不预先通知，六个月内有效</t>
    </r>
    <r>
      <rPr>
        <sz val="10"/>
        <color rgb="FF000000"/>
        <rFont val="Arial"/>
        <charset val="0"/>
      </rPr>
      <t>.</t>
    </r>
    <r>
      <rPr>
        <sz val="10"/>
        <color rgb="FF000000"/>
        <rFont val="宋体"/>
        <charset val="134"/>
      </rPr>
      <t>另若需申请关税预付的，我司只能尝试更改，未能确保一定能申请更改成功。另关税到付改预付手续费为</t>
    </r>
    <r>
      <rPr>
        <sz val="10"/>
        <color rgb="FF000000"/>
        <rFont val="Arial"/>
        <charset val="0"/>
      </rPr>
      <t>RMB</t>
    </r>
    <r>
      <rPr>
        <sz val="10"/>
        <color rgb="FF000000"/>
        <rFont val="宋体"/>
        <charset val="134"/>
      </rPr>
      <t>：</t>
    </r>
    <r>
      <rPr>
        <sz val="10"/>
        <color rgb="FF000000"/>
        <rFont val="Arial"/>
        <charset val="0"/>
      </rPr>
      <t>220/</t>
    </r>
    <r>
      <rPr>
        <sz val="10"/>
        <color rgb="FF000000"/>
        <rFont val="宋体"/>
        <charset val="134"/>
      </rPr>
      <t>票；最终解释权归我司；</t>
    </r>
  </si>
  <si>
    <r>
      <rPr>
        <sz val="10"/>
        <rFont val="Arial"/>
        <charset val="0"/>
      </rPr>
      <t>8</t>
    </r>
    <r>
      <rPr>
        <sz val="10"/>
        <rFont val="宋体"/>
        <charset val="134"/>
      </rPr>
      <t>、此报价会更改发票上寄件人资料，请注意；无服务区及公斤段，我司一律按</t>
    </r>
    <r>
      <rPr>
        <sz val="10"/>
        <rFont val="Arial"/>
        <charset val="0"/>
      </rPr>
      <t>DHL</t>
    </r>
    <r>
      <rPr>
        <sz val="10"/>
        <rFont val="宋体"/>
        <charset val="134"/>
      </rPr>
      <t>代理价结算，不再另行通知；结算方式：现金</t>
    </r>
    <r>
      <rPr>
        <sz val="10"/>
        <rFont val="Arial"/>
        <charset val="0"/>
      </rPr>
      <t>;</t>
    </r>
  </si>
  <si>
    <r>
      <rPr>
        <sz val="10"/>
        <rFont val="Arial"/>
        <charset val="0"/>
      </rPr>
      <t>9</t>
    </r>
    <r>
      <rPr>
        <sz val="10"/>
        <rFont val="宋体"/>
        <charset val="0"/>
      </rPr>
      <t>、体积计算方式</t>
    </r>
    <r>
      <rPr>
        <sz val="10"/>
        <rFont val="Arial"/>
        <charset val="0"/>
      </rPr>
      <t>6000</t>
    </r>
    <r>
      <rPr>
        <sz val="10"/>
        <rFont val="宋体"/>
        <charset val="0"/>
      </rPr>
      <t>，</t>
    </r>
    <r>
      <rPr>
        <sz val="10"/>
        <rFont val="Arial"/>
        <charset val="0"/>
      </rPr>
      <t>21kg</t>
    </r>
    <r>
      <rPr>
        <sz val="10"/>
        <rFont val="宋体"/>
        <charset val="0"/>
      </rPr>
      <t>如是体积货需要按</t>
    </r>
    <r>
      <rPr>
        <sz val="10"/>
        <rFont val="Arial"/>
        <charset val="0"/>
      </rPr>
      <t>22kg</t>
    </r>
    <r>
      <rPr>
        <sz val="10"/>
        <rFont val="宋体"/>
        <charset val="0"/>
      </rPr>
      <t>计费，</t>
    </r>
    <r>
      <rPr>
        <sz val="10"/>
        <color rgb="FFFF0000"/>
        <rFont val="宋体"/>
        <charset val="0"/>
      </rPr>
      <t>无服务国家我司一律按代理价结算</t>
    </r>
    <r>
      <rPr>
        <sz val="10"/>
        <rFont val="宋体"/>
        <charset val="0"/>
      </rPr>
      <t>，不再另行通知；</t>
    </r>
  </si>
  <si>
    <r>
      <rPr>
        <sz val="10"/>
        <rFont val="Arial"/>
        <charset val="0"/>
      </rPr>
      <t>10</t>
    </r>
    <r>
      <rPr>
        <sz val="10"/>
        <rFont val="宋体"/>
        <charset val="134"/>
      </rPr>
      <t>、一般贸易报关请单独咨询</t>
    </r>
    <r>
      <rPr>
        <sz val="10"/>
        <rFont val="Arial"/>
        <charset val="0"/>
      </rPr>
      <t>;</t>
    </r>
  </si>
  <si>
    <r>
      <rPr>
        <b/>
        <sz val="10"/>
        <rFont val="宋体"/>
        <charset val="134"/>
      </rPr>
      <t>赔偿方法：此价格不接受任何形式的赔偿，客户交货请注意。如有额外要求请自行购买保险。由</t>
    </r>
    <r>
      <rPr>
        <b/>
        <sz val="10"/>
        <rFont val="Arial"/>
        <charset val="0"/>
      </rPr>
      <t>DHL</t>
    </r>
    <r>
      <rPr>
        <b/>
        <sz val="10"/>
        <rFont val="宋体"/>
        <charset val="134"/>
      </rPr>
      <t>排仓以及港车布控引起的快件延误我司不予以理赔！不支持关税预付，只能由收件人支付关税。</t>
    </r>
  </si>
  <si>
    <r>
      <rPr>
        <sz val="10"/>
        <color rgb="FF000000"/>
        <rFont val="MS Sans Serif"/>
        <charset val="0"/>
      </rPr>
      <t>11</t>
    </r>
    <r>
      <rPr>
        <sz val="10"/>
        <color rgb="FF000000"/>
        <rFont val="宋体"/>
        <charset val="0"/>
      </rPr>
      <t>、特殊处理货件附加费：每件</t>
    </r>
    <r>
      <rPr>
        <sz val="10"/>
        <color rgb="FF000000"/>
        <rFont val="MS Sans Serif"/>
        <charset val="0"/>
      </rPr>
      <t>RMB1600*</t>
    </r>
    <r>
      <rPr>
        <sz val="10"/>
        <color rgb="FF000000"/>
        <rFont val="宋体"/>
        <charset val="0"/>
      </rPr>
      <t>燃油；</t>
    </r>
    <r>
      <rPr>
        <sz val="10"/>
        <color rgb="FF000000"/>
        <rFont val="MS Sans Serif"/>
        <charset val="0"/>
      </rPr>
      <t>1.</t>
    </r>
    <r>
      <rPr>
        <sz val="10"/>
        <color rgb="FF000000"/>
        <rFont val="宋体"/>
        <charset val="0"/>
      </rPr>
      <t>发件人以任何标注方式明确指出货物禁止堆叠</t>
    </r>
    <r>
      <rPr>
        <sz val="10"/>
        <color rgb="FF000000"/>
        <rFont val="MS Sans Serif"/>
        <charset val="0"/>
      </rPr>
      <t>;2.</t>
    </r>
    <r>
      <rPr>
        <sz val="10"/>
        <color rgb="FF000000"/>
        <rFont val="宋体"/>
        <charset val="0"/>
      </rPr>
      <t>因包装不充分或者无包装，或圆柱形包装，货物的形状或内容致使托盘上面无法安全堆叠其它托盘或者非托盘的货物。</t>
    </r>
    <r>
      <rPr>
        <sz val="10"/>
        <color rgb="FF000000"/>
        <rFont val="MS Sans Serif"/>
        <charset val="0"/>
      </rPr>
      <t xml:space="preserve">    </t>
    </r>
  </si>
  <si>
    <r>
      <rPr>
        <sz val="10"/>
        <color rgb="FF000000"/>
        <rFont val="MS Sans Serif"/>
        <charset val="0"/>
      </rPr>
      <t>12</t>
    </r>
    <r>
      <rPr>
        <sz val="10"/>
        <color rgb="FF000000"/>
        <rFont val="宋体"/>
        <charset val="134"/>
      </rPr>
      <t>、周六派送附加费：每票</t>
    </r>
    <r>
      <rPr>
        <sz val="10"/>
        <color rgb="FF000000"/>
        <rFont val="MS Sans Serif"/>
        <charset val="0"/>
      </rPr>
      <t>RMB350</t>
    </r>
    <r>
      <rPr>
        <sz val="10"/>
        <color rgb="FF000000"/>
        <rFont val="宋体"/>
        <charset val="134"/>
      </rPr>
      <t>元</t>
    </r>
    <r>
      <rPr>
        <sz val="10"/>
        <color rgb="FF000000"/>
        <rFont val="MS Sans Serif"/>
        <charset val="0"/>
      </rPr>
      <t>*</t>
    </r>
    <r>
      <rPr>
        <sz val="10"/>
        <color rgb="FF000000"/>
        <rFont val="宋体"/>
        <charset val="134"/>
      </rPr>
      <t>燃油；</t>
    </r>
    <r>
      <rPr>
        <sz val="10"/>
        <color rgb="FF000000"/>
        <rFont val="MS Sans Serif"/>
        <charset val="0"/>
      </rPr>
      <t xml:space="preserve"> </t>
    </r>
  </si>
  <si>
    <t xml:space="preserve">13、新增高风险地区附加费：RMB250*燃油/票。需征收此项费用的国家包括：阿富汗、布隆迪、伊拉克、利比亚、马里、尼日尔、南苏丹、叙利亚、也门。高风险地区附加费需作为燃油附加费计算基数。
</t>
  </si>
  <si>
    <t>14、新增限运目的地附加费：RMB350*燃油/票。需征收此项费用的国家包括：中非共和国、科特迪瓦、刚果民主共和国、厄立特里亚、伊朗、伊拉克、北朝鲜、利比里亚、利比亚、索马里、苏丹、叙利亚、也门。</t>
  </si>
  <si>
    <r>
      <rPr>
        <sz val="10"/>
        <color rgb="FF000000"/>
        <rFont val="MS Sans Serif"/>
        <charset val="0"/>
      </rPr>
      <t>15,</t>
    </r>
    <r>
      <rPr>
        <sz val="10"/>
        <color rgb="FF000000"/>
        <rFont val="宋体"/>
        <charset val="134"/>
      </rPr>
      <t>地址更正附加费：</t>
    </r>
    <r>
      <rPr>
        <sz val="10"/>
        <color rgb="FF000000"/>
        <rFont val="MS Sans Serif"/>
        <charset val="0"/>
      </rPr>
      <t>RMB 100</t>
    </r>
    <r>
      <rPr>
        <sz val="10"/>
        <color rgb="FF000000"/>
        <rFont val="宋体"/>
        <charset val="134"/>
      </rPr>
      <t>元</t>
    </r>
  </si>
  <si>
    <r>
      <rPr>
        <sz val="10"/>
        <color rgb="FFFF0000"/>
        <rFont val="Geneva"/>
        <charset val="0"/>
      </rPr>
      <t>16</t>
    </r>
    <r>
      <rPr>
        <sz val="10"/>
        <color indexed="10"/>
        <rFont val="宋体"/>
        <charset val="134"/>
      </rPr>
      <t>、若在清关流程之前或期间，如货件更改申报价值或发票时产生的，相关之收费</t>
    </r>
    <r>
      <rPr>
        <sz val="10"/>
        <color rgb="FFFF0000"/>
        <rFont val="Geneva"/>
        <charset val="0"/>
      </rPr>
      <t> </t>
    </r>
    <r>
      <rPr>
        <sz val="10"/>
        <color indexed="10"/>
        <rFont val="宋体"/>
        <charset val="134"/>
      </rPr>
      <t>，会由寄件客户承担，收费标准为</t>
    </r>
    <r>
      <rPr>
        <sz val="10"/>
        <color rgb="FFFF0000"/>
        <rFont val="Geneva"/>
        <charset val="0"/>
      </rPr>
      <t>RMB 450 </t>
    </r>
    <r>
      <rPr>
        <sz val="10"/>
        <color indexed="10"/>
        <rFont val="宋体"/>
        <charset val="134"/>
      </rPr>
      <t>每票</t>
    </r>
  </si>
  <si>
    <t>17、住宅地址递送附加费(新增)：住宅地址包括私人住所及非公共办公场所，收费标准为每票人民币30元+U</t>
  </si>
  <si>
    <t xml:space="preserve">地址：深圳市宝安区福永街道怀德社区新村区粮食大院7号厂房    </t>
  </si>
  <si>
    <t>大陆DHL代理重货价</t>
  </si>
  <si>
    <t>我司自主打单操作，主推渠道</t>
  </si>
  <si>
    <t>暂停</t>
  </si>
  <si>
    <t>Destination</t>
  </si>
  <si>
    <t>Weight Break 重量段</t>
  </si>
  <si>
    <t>Sub zone</t>
  </si>
  <si>
    <t>22-30 kg</t>
  </si>
  <si>
    <t>31-70 kg</t>
  </si>
  <si>
    <t>71-100 kg</t>
  </si>
  <si>
    <t>101-300 kg</t>
  </si>
  <si>
    <t>300kg+</t>
  </si>
  <si>
    <t>香港</t>
  </si>
  <si>
    <t>台湾韩国</t>
  </si>
  <si>
    <t>东南亚(新加坡 泰国 越南 印度尼西亚 马来西亚 菲律宾)</t>
  </si>
  <si>
    <t>东南亚其他
(老挝 柬埔寨 文莱)</t>
  </si>
  <si>
    <t>澳大利亚 新西兰</t>
  </si>
  <si>
    <t>南美主要(哥伦比亚、智利、巴西、秘鲁、巴拿马、委内瑞拉、厄瓜多尔、阿根廷、哥斯达黎加、巴拉圭、多米尼加共和国、玻利维亚、危地马拉、特立尼达和多巴哥)</t>
  </si>
  <si>
    <t>西欧主要（英国、德国、法国、意大利、西班牙、荷兰、瑞士、比利时）</t>
  </si>
  <si>
    <t>西欧其他（瑞典、奥地利、丹麦、葡萄牙、爱尔兰、挪威、芬兰、希腊、波兰、捷克共和国、匈牙利、斯洛伐克）</t>
  </si>
  <si>
    <t>欧洲其他（安道尔 克罗地亚 保加利亚 格陵兰岛 冰岛 斯洛文尼亚 拉脱维亚 加那利群岛 泽西岛等）</t>
  </si>
  <si>
    <t>中东主要
(沙特阿拉伯、以色列、阿拉伯联合酋长国)</t>
  </si>
  <si>
    <t>中东其他
(土耳其 埃及 科威特 埃及 )</t>
  </si>
  <si>
    <t>非洲及其他地区
( 南非 伊拉克 等)</t>
  </si>
  <si>
    <t>备注:</t>
  </si>
  <si>
    <t>截单时间：14：00前，当天提取，实重必须22KG起。暂停接口罩，防护服，护目镜等。</t>
  </si>
  <si>
    <t>1.客户交运非文件类快件时需要提供商业发票，否则视同授权我司代为申报，如因申报原因发生扣关或延误，我司概不承担相关责任及费用。</t>
  </si>
  <si>
    <t>2.以上价格未含燃油附加费，燃油附加费费率每月将随国际燃油价格浮动，详情请查阅DHL网站公布数据。</t>
  </si>
  <si>
    <r>
      <rPr>
        <sz val="10"/>
        <rFont val="宋体"/>
        <charset val="134"/>
      </rPr>
      <t>3. 目的地去往偏远地区的快件需加收偏远地区附加费，标准为人民币4.4元/KG，每票最低收费为人民币220元,偏远地区附加费须另行收取燃油附加费。（</t>
    </r>
    <r>
      <rPr>
        <sz val="10"/>
        <rFont val="宋体"/>
        <charset val="134"/>
      </rPr>
      <t>1年内</t>
    </r>
    <r>
      <rPr>
        <sz val="10"/>
        <rFont val="宋体"/>
        <charset val="134"/>
      </rPr>
      <t>有效）</t>
    </r>
  </si>
  <si>
    <t>4.此报价不含目的地海关的关税、海关罚款、仓储费以及收件人责任所引起的退件费，如收件人拒付将自动更改为发货公司支付。</t>
  </si>
  <si>
    <t>5.轻泡货重量的计算公式为：长×宽×高（厘米）÷5000。</t>
  </si>
  <si>
    <r>
      <rPr>
        <sz val="10"/>
        <rFont val="Arial Black"/>
        <charset val="134"/>
      </rPr>
      <t>6.</t>
    </r>
    <r>
      <rPr>
        <sz val="10"/>
        <rFont val="宋体"/>
        <charset val="134"/>
      </rPr>
      <t>禁止堆叠的货物需加收费用</t>
    </r>
    <r>
      <rPr>
        <sz val="10"/>
        <rFont val="Arial Black"/>
        <charset val="134"/>
      </rPr>
      <t>RMB,1600/</t>
    </r>
    <r>
      <rPr>
        <sz val="10"/>
        <rFont val="宋体"/>
        <charset val="134"/>
      </rPr>
      <t>票，另加当月燃油：</t>
    </r>
    <r>
      <rPr>
        <sz val="10"/>
        <rFont val="Arial Black"/>
        <charset val="134"/>
      </rPr>
      <t>1.</t>
    </r>
    <r>
      <rPr>
        <sz val="10"/>
        <rFont val="宋体"/>
        <charset val="134"/>
      </rPr>
      <t>发件人以任何标注方式明确指出货物禁止堆叠</t>
    </r>
    <r>
      <rPr>
        <sz val="10"/>
        <rFont val="Arial Black"/>
        <charset val="134"/>
      </rPr>
      <t>;2.</t>
    </r>
    <r>
      <rPr>
        <sz val="10"/>
        <rFont val="宋体"/>
        <charset val="134"/>
      </rPr>
      <t>因包装不充分或者无包装，货物的形状或内容致使托盘上面无法安全堆叠其它托盘或者非托盘的货物。</t>
    </r>
  </si>
  <si>
    <t>7.单票货件中其中有一件或多件货物单件实重超70公斤(含)、任一件或多件单边长超120CM（含），需收取非标准货物附加费人民币600元/件+当月燃油附加费.</t>
  </si>
  <si>
    <t>8.本价格渠道拒绝一切仿牌、违禁品，一旦发现直接没收货物、不退还运费！！！</t>
  </si>
  <si>
    <r>
      <rPr>
        <sz val="10"/>
        <rFont val="Geneva"/>
        <charset val="134"/>
      </rPr>
      <t>9,</t>
    </r>
    <r>
      <rPr>
        <sz val="10"/>
        <rFont val="宋体"/>
        <charset val="134"/>
      </rPr>
      <t>本价格从</t>
    </r>
    <r>
      <rPr>
        <sz val="10"/>
        <rFont val="Geneva"/>
        <charset val="134"/>
      </rPr>
      <t>2020</t>
    </r>
    <r>
      <rPr>
        <sz val="10"/>
        <rFont val="宋体"/>
        <charset val="134"/>
      </rPr>
      <t>年</t>
    </r>
    <r>
      <rPr>
        <sz val="10"/>
        <rFont val="Geneva"/>
        <charset val="134"/>
      </rPr>
      <t>8</t>
    </r>
    <r>
      <rPr>
        <sz val="10"/>
        <rFont val="宋体"/>
        <charset val="134"/>
      </rPr>
      <t>月</t>
    </r>
    <r>
      <rPr>
        <sz val="10"/>
        <rFont val="Geneva"/>
        <charset val="134"/>
      </rPr>
      <t>21</t>
    </r>
    <r>
      <rPr>
        <sz val="10"/>
        <rFont val="宋体"/>
        <charset val="134"/>
      </rPr>
      <t>执行</t>
    </r>
    <r>
      <rPr>
        <sz val="10"/>
        <rFont val="Geneva"/>
        <charset val="134"/>
      </rPr>
      <t>,</t>
    </r>
    <r>
      <rPr>
        <sz val="10"/>
        <rFont val="宋体"/>
        <charset val="134"/>
      </rPr>
      <t>单件实重超</t>
    </r>
    <r>
      <rPr>
        <sz val="10"/>
        <rFont val="Geneva"/>
        <charset val="134"/>
      </rPr>
      <t>100KG</t>
    </r>
    <r>
      <rPr>
        <sz val="10"/>
        <rFont val="宋体"/>
        <charset val="134"/>
      </rPr>
      <t>或申报价值超</t>
    </r>
    <r>
      <rPr>
        <sz val="10"/>
        <rFont val="Geneva"/>
        <charset val="134"/>
      </rPr>
      <t>800</t>
    </r>
    <r>
      <rPr>
        <sz val="10"/>
        <rFont val="宋体"/>
        <charset val="134"/>
      </rPr>
      <t>美金的，都会有延误，另加紧急附加费</t>
    </r>
    <r>
      <rPr>
        <sz val="10"/>
        <rFont val="Geneva"/>
        <charset val="134"/>
      </rPr>
      <t>7</t>
    </r>
    <r>
      <rPr>
        <sz val="10"/>
        <rFont val="宋体"/>
        <charset val="134"/>
      </rPr>
      <t>元</t>
    </r>
    <r>
      <rPr>
        <sz val="10"/>
        <rFont val="Geneva"/>
        <charset val="134"/>
      </rPr>
      <t>/KG*</t>
    </r>
    <r>
      <rPr>
        <sz val="10"/>
        <rFont val="宋体"/>
        <charset val="134"/>
      </rPr>
      <t>燃油。</t>
    </r>
  </si>
  <si>
    <r>
      <rPr>
        <b/>
        <sz val="10"/>
        <rFont val="Times New Roman"/>
        <charset val="134"/>
      </rPr>
      <t>10,</t>
    </r>
    <r>
      <rPr>
        <b/>
        <sz val="10"/>
        <rFont val="宋体"/>
        <charset val="134"/>
      </rPr>
      <t>新增加高风险地区附加费：</t>
    </r>
    <r>
      <rPr>
        <b/>
        <sz val="10"/>
        <rFont val="Times New Roman"/>
        <charset val="134"/>
      </rPr>
      <t>RMB 200*</t>
    </r>
    <r>
      <rPr>
        <b/>
        <sz val="10"/>
        <rFont val="宋体"/>
        <charset val="134"/>
      </rPr>
      <t>油</t>
    </r>
    <r>
      <rPr>
        <b/>
        <sz val="10"/>
        <rFont val="Times New Roman"/>
        <charset val="134"/>
      </rPr>
      <t xml:space="preserve"> /</t>
    </r>
    <r>
      <rPr>
        <b/>
        <sz val="10"/>
        <rFont val="宋体"/>
        <charset val="134"/>
      </rPr>
      <t>票（需征收此项费用的国家包括：阿富汗、布隆迪、伊拉克、利比亚、马里、尼日尔、苏丹、叙利亚、也门）</t>
    </r>
  </si>
  <si>
    <r>
      <rPr>
        <b/>
        <sz val="10"/>
        <rFont val="Times New Roman"/>
        <charset val="134"/>
      </rPr>
      <t>11,</t>
    </r>
    <r>
      <rPr>
        <b/>
        <sz val="10"/>
        <rFont val="宋体"/>
        <charset val="134"/>
      </rPr>
      <t>新增加限运目的地附加费：</t>
    </r>
    <r>
      <rPr>
        <b/>
        <sz val="10"/>
        <rFont val="Times New Roman"/>
        <charset val="134"/>
      </rPr>
      <t>RMB 300*</t>
    </r>
    <r>
      <rPr>
        <b/>
        <sz val="10"/>
        <rFont val="宋体"/>
        <charset val="134"/>
      </rPr>
      <t>油</t>
    </r>
    <r>
      <rPr>
        <b/>
        <sz val="10"/>
        <rFont val="Times New Roman"/>
        <charset val="134"/>
      </rPr>
      <t>/</t>
    </r>
    <r>
      <rPr>
        <b/>
        <sz val="10"/>
        <rFont val="宋体"/>
        <charset val="134"/>
      </rPr>
      <t>票（需征收此项费用的国家包括：中非共和国、科特迪瓦、刚果民主共和国、厄立特里亚、伊朗、伊拉克、北朝鲜、利比里亚、利比亚、索马里、苏丹、叙利亚、也门）</t>
    </r>
  </si>
  <si>
    <r>
      <rPr>
        <b/>
        <sz val="10"/>
        <rFont val="Times New Roman"/>
        <charset val="134"/>
      </rPr>
      <t>12</t>
    </r>
    <r>
      <rPr>
        <b/>
        <sz val="10"/>
        <rFont val="宋体"/>
        <charset val="134"/>
      </rPr>
      <t>，住宅地址递送附加费(新增)：住宅地址包括私人住所及非公共办公场所，收费标准为每票RMB30元*U；</t>
    </r>
  </si>
  <si>
    <t>Code</t>
  </si>
  <si>
    <t>C_Name</t>
  </si>
  <si>
    <t>Name</t>
  </si>
  <si>
    <t>2020 MSR zone</t>
  </si>
  <si>
    <t>HK</t>
  </si>
  <si>
    <t>HONG KONG</t>
  </si>
  <si>
    <t>KOREA, REPUBLIC OF (SOUTH</t>
  </si>
  <si>
    <t>东南亚主要</t>
  </si>
  <si>
    <t>东南亚其他</t>
  </si>
  <si>
    <t>CAMBODIA</t>
  </si>
  <si>
    <t>LAO PEOPLES DEMOCRATIC RE</t>
  </si>
  <si>
    <t>US</t>
  </si>
  <si>
    <t>UNITED STATES OF AMERICA</t>
  </si>
  <si>
    <t>南美主要</t>
  </si>
  <si>
    <t>TRINIDAD AND TOBAGO</t>
  </si>
  <si>
    <t>西欧主要</t>
  </si>
  <si>
    <t>西欧其他</t>
  </si>
  <si>
    <t>爱尔兰</t>
  </si>
  <si>
    <t xml:space="preserve"> 挪威</t>
  </si>
  <si>
    <t>欧洲其他</t>
  </si>
  <si>
    <t>VATICAN CITY</t>
  </si>
  <si>
    <t>中东主要</t>
  </si>
  <si>
    <t>中东其他</t>
  </si>
  <si>
    <t>非洲及其他</t>
  </si>
  <si>
    <t>伯奈尔</t>
  </si>
  <si>
    <t>BOSNIA AND HERZEGOVINA</t>
  </si>
  <si>
    <t>博茨瓦那</t>
  </si>
  <si>
    <t>北马里亚那群岛</t>
  </si>
  <si>
    <t xml:space="preserve">COMMONWEALTH NO. MARIANA </t>
  </si>
  <si>
    <t>CONGO, THE DEMOCRATIC REP</t>
  </si>
  <si>
    <t>COTE D IVOIRE</t>
  </si>
  <si>
    <t>古巴</t>
  </si>
  <si>
    <t>库拉索</t>
  </si>
  <si>
    <t>多米尼克</t>
  </si>
  <si>
    <t>斐济群岛</t>
  </si>
  <si>
    <t>FIJI</t>
  </si>
  <si>
    <t>GEORGIA</t>
  </si>
  <si>
    <t>瓜德罗普</t>
  </si>
  <si>
    <t>GUINEA-EQUATORIAL</t>
  </si>
  <si>
    <t>IRAN (ISLAMIC REPUBLIC OF</t>
  </si>
  <si>
    <t>朝鲜</t>
  </si>
  <si>
    <t>KOREA, THE D.P.R OF (NORT</t>
  </si>
  <si>
    <t>马其顿</t>
  </si>
  <si>
    <t>密克罗尼西亚</t>
  </si>
  <si>
    <t>MICRONESIA, FEDERATED STA</t>
  </si>
  <si>
    <t>MONTENEGRO, REPUBLIC OF</t>
  </si>
  <si>
    <t>蒙特塞拉特岛</t>
  </si>
  <si>
    <t>MYANMAR</t>
  </si>
  <si>
    <t>RE</t>
  </si>
  <si>
    <t>留尼汪岛</t>
  </si>
  <si>
    <t>REUNION, ISLAND OF</t>
  </si>
  <si>
    <t>俄罗斯</t>
  </si>
  <si>
    <t>SAO TOME AND PRINCIPE</t>
  </si>
  <si>
    <t>SERBIA, REPUBLIC OF</t>
  </si>
  <si>
    <t>圣赫勒拿岛</t>
  </si>
  <si>
    <t>SOMALILAND, REP OF (NORTH</t>
  </si>
  <si>
    <t>南苏丹共和国</t>
  </si>
  <si>
    <t>圣尤斯达求斯</t>
  </si>
  <si>
    <t>ST. EUSTATIUS</t>
  </si>
  <si>
    <t>圣卢西亚岛</t>
  </si>
  <si>
    <t>圣文森特岛</t>
  </si>
  <si>
    <t>TUNISIA</t>
  </si>
  <si>
    <t>TURKMENISTAN</t>
  </si>
  <si>
    <t>TURKS AND CAICOS ISLANDS</t>
  </si>
  <si>
    <t>VIRGIN ISLANDS (US)</t>
  </si>
  <si>
    <t>YEMEN, REPUBLIC OF</t>
  </si>
  <si>
    <t>大陆DHL小货促销价</t>
  </si>
  <si>
    <t>2区</t>
  </si>
  <si>
    <t>3区</t>
  </si>
  <si>
    <t>4区</t>
  </si>
  <si>
    <t>5区</t>
  </si>
  <si>
    <t>6区</t>
  </si>
  <si>
    <t>7区</t>
  </si>
  <si>
    <t>8区</t>
  </si>
  <si>
    <t>9区</t>
  </si>
  <si>
    <t>澳新</t>
  </si>
  <si>
    <t>美加墨</t>
  </si>
  <si>
    <r>
      <rPr>
        <b/>
        <sz val="10"/>
        <rFont val="微软雅黑"/>
        <charset val="134"/>
      </rPr>
      <t>欧洲</t>
    </r>
    <r>
      <rPr>
        <b/>
        <sz val="9"/>
        <color rgb="FFFF0000"/>
        <rFont val="微软雅黑"/>
        <charset val="134"/>
      </rPr>
      <t>（无英国）</t>
    </r>
  </si>
  <si>
    <t>中东</t>
  </si>
  <si>
    <t>南美</t>
  </si>
  <si>
    <t>人民币报价，以上未含油价格，已含紧急附加费，2021年1月5日执行</t>
  </si>
  <si>
    <t>附加费：</t>
  </si>
  <si>
    <r>
      <rPr>
        <sz val="11"/>
        <rFont val="宋体"/>
        <charset val="134"/>
      </rPr>
      <t>1.</t>
    </r>
    <r>
      <rPr>
        <sz val="11"/>
        <color rgb="FF4449F4"/>
        <rFont val="宋体"/>
        <charset val="134"/>
      </rPr>
      <t>偏远费：</t>
    </r>
    <r>
      <rPr>
        <sz val="11"/>
        <rFont val="宋体"/>
        <charset val="134"/>
      </rPr>
      <t>3.8/KG,最低RMB:180/票，另加当月燃油,偏远费用6个月内通知有效，其中委内瑞拉全国偏远，发货前统一加收不单独通知确认，其他国家请发货前自行查偏远，我司只能初步过滤偏远，没有过滤到的偏远费用一律以DHL账单为准直接补收</t>
    </r>
  </si>
  <si>
    <r>
      <rPr>
        <sz val="11"/>
        <rFont val="宋体"/>
        <charset val="134"/>
      </rPr>
      <t>2.</t>
    </r>
    <r>
      <rPr>
        <sz val="11"/>
        <color rgb="FF4449F4"/>
        <rFont val="宋体"/>
        <charset val="134"/>
      </rPr>
      <t>报关费：</t>
    </r>
    <r>
      <rPr>
        <sz val="11"/>
        <rFont val="宋体"/>
        <charset val="134"/>
      </rPr>
      <t>单独报关200RMB/票（需提供报关资料） 买单报关200RMB/票（含单独报关费和报关资料费）报关资料跟申报发票必须一致（包括品名 申报要素与币种）</t>
    </r>
  </si>
  <si>
    <r>
      <rPr>
        <sz val="11"/>
        <rFont val="宋体"/>
        <charset val="134"/>
      </rPr>
      <t>3.</t>
    </r>
    <r>
      <rPr>
        <sz val="11"/>
        <color rgb="FF0000FF"/>
        <rFont val="宋体"/>
        <charset val="134"/>
      </rPr>
      <t>改派费</t>
    </r>
    <r>
      <rPr>
        <sz val="11"/>
        <rFont val="宋体"/>
        <charset val="134"/>
      </rPr>
      <t>：80RMB/票
除发件人或收件人主动要求改地址以外，以下几种情况也会产生改地址费用：
①.由于运单上所填写的收件人地址信息错误导致快件无法派送时，DHL通过努力找到正确地址并完成派送收取该项附加费。
②.收件人地址不正确或者不完整的收件人地址信息
③收件人已从运单/标签上所填写的地址搬离
④收件人已离开运单/标签上所填写的公司，并且该公司拒绝接收该快件
⑤.只要DHL在目的地无法顺利派送需要跟进后再次派送（不论是同一个地点，改派另一地址或自行提取）都需收取</t>
    </r>
  </si>
  <si>
    <t>4.超长超重附加费：（拒收木架货物），木箱、航空箱需提供图片.
单件单边长度超出118CM（含118CM）或单件计费重量超过69KG（含69KG），加收超长超重费RMB605元/件(需另加燃油附加费)；如货件出口后DHL向我司补收超长超重费，我司将向发货方补收此费用。</t>
  </si>
  <si>
    <r>
      <rPr>
        <sz val="11"/>
        <rFont val="宋体"/>
        <charset val="134"/>
      </rPr>
      <t>5.</t>
    </r>
    <r>
      <rPr>
        <sz val="11"/>
        <color rgb="FF0000FF"/>
        <rFont val="宋体"/>
        <charset val="134"/>
      </rPr>
      <t>无法堆叠托盘附加费</t>
    </r>
    <r>
      <rPr>
        <sz val="11"/>
        <rFont val="宋体"/>
        <charset val="134"/>
      </rPr>
      <t>：收费参考标准为每件人民币1600元*燃油；
（货物贴有易碎标、寄件人特殊要求、异形包装等情况，使货物不能堆叠或裸装等，需另外收取特殊货件处理附加费。此费用我司不再另行审核，出货前请自行核实，若产生费用我司将按DHL帐单收取。）</t>
    </r>
  </si>
  <si>
    <r>
      <rPr>
        <sz val="11"/>
        <rFont val="宋体"/>
        <charset val="134"/>
      </rPr>
      <t>6.</t>
    </r>
    <r>
      <rPr>
        <sz val="11"/>
        <color rgb="FF0000FF"/>
        <rFont val="宋体"/>
        <charset val="134"/>
      </rPr>
      <t>关税预付</t>
    </r>
    <r>
      <rPr>
        <sz val="11"/>
        <rFont val="宋体"/>
        <charset val="134"/>
      </rPr>
      <t>：加收30/票手续费（预收申报价值30%关税押金） 不论有没有产生关税都需要加收手续费</t>
    </r>
  </si>
  <si>
    <r>
      <rPr>
        <sz val="11"/>
        <rFont val="宋体"/>
        <charset val="134"/>
      </rPr>
      <t>7.</t>
    </r>
    <r>
      <rPr>
        <sz val="11"/>
        <color rgb="FF0000FF"/>
        <rFont val="宋体"/>
        <charset val="134"/>
      </rPr>
      <t>高风险附加费</t>
    </r>
    <r>
      <rPr>
        <sz val="11"/>
        <rFont val="宋体"/>
        <charset val="134"/>
      </rPr>
      <t>：使用DHL发往深受战争、内乱、恐怖主义困扰的高风险国家/地区所征收的附加费。这些国家/地区包括：阿富汗、伊拉克、利比亚、马里、尼日尔、南苏丹、叙利亚和也门需要额外加收高风险附加费155RMB/票，另加当月燃油：</t>
    </r>
  </si>
  <si>
    <r>
      <rPr>
        <sz val="11"/>
        <rFont val="宋体"/>
        <charset val="134"/>
      </rPr>
      <t>8.</t>
    </r>
    <r>
      <rPr>
        <sz val="11"/>
        <color rgb="FF0000FF"/>
        <rFont val="宋体"/>
        <charset val="134"/>
      </rPr>
      <t>限运附加费（适用于包裹）</t>
    </r>
    <r>
      <rPr>
        <sz val="11"/>
        <rFont val="宋体"/>
        <charset val="134"/>
      </rPr>
      <t>：使用DHL发往联合国安理会确定的贸易限运国家/地区所征收的附加费。这些国家/地区包括：中非共和国、刚果民主共和国、厄立特里亚、伊朗、伊拉克、北朝鲜、利比亚、索马里、苏丹、叙利亚和也门需要额外加收目的地限运附加费235RMB/票，另加当月燃油：</t>
    </r>
  </si>
  <si>
    <r>
      <rPr>
        <sz val="11"/>
        <rFont val="宋体"/>
        <charset val="134"/>
      </rPr>
      <t>9.</t>
    </r>
    <r>
      <rPr>
        <sz val="11"/>
        <color indexed="12"/>
        <rFont val="宋体"/>
        <charset val="134"/>
      </rPr>
      <t>进口关税和税费垫付手续费</t>
    </r>
    <r>
      <rPr>
        <sz val="11"/>
        <rFont val="宋体"/>
        <charset val="134"/>
      </rPr>
      <t>：关税和税费总金额的2%，每票最低收取40RMB</t>
    </r>
  </si>
  <si>
    <r>
      <rPr>
        <sz val="11"/>
        <rFont val="宋体"/>
        <charset val="134"/>
      </rPr>
      <t>10.</t>
    </r>
    <r>
      <rPr>
        <sz val="11"/>
        <color indexed="12"/>
        <rFont val="宋体"/>
        <charset val="134"/>
      </rPr>
      <t>私人住宅地址派送</t>
    </r>
    <r>
      <rPr>
        <sz val="11"/>
        <rFont val="宋体"/>
        <charset val="134"/>
      </rPr>
      <t>：加收25/票（账单为准补收）</t>
    </r>
  </si>
  <si>
    <r>
      <rPr>
        <sz val="11"/>
        <rFont val="宋体"/>
        <charset val="134"/>
      </rPr>
      <t>11.</t>
    </r>
    <r>
      <rPr>
        <sz val="11"/>
        <color indexed="12"/>
        <rFont val="宋体"/>
        <charset val="134"/>
      </rPr>
      <t>带电费：</t>
    </r>
    <r>
      <rPr>
        <sz val="11"/>
        <rFont val="宋体"/>
        <charset val="134"/>
      </rPr>
      <t>拒收一切带电产品</t>
    </r>
  </si>
  <si>
    <r>
      <rPr>
        <sz val="11"/>
        <rFont val="宋体"/>
        <charset val="134"/>
      </rPr>
      <t>12.</t>
    </r>
    <r>
      <rPr>
        <sz val="11"/>
        <color indexed="12"/>
        <rFont val="宋体"/>
        <charset val="134"/>
      </rPr>
      <t>赔偿标准</t>
    </r>
    <r>
      <rPr>
        <sz val="11"/>
        <rFont val="宋体"/>
        <charset val="134"/>
      </rPr>
      <t>：特惠价格不接受任何形式的赔偿，客户交货请注意。如有额外要求请自行购买保险。由DHL排仓以及港车布控引起的快件延误我司不予以理赔！）如自行联系DHL查件一律不做任何赔偿，并不退运费！</t>
    </r>
  </si>
  <si>
    <r>
      <rPr>
        <sz val="11"/>
        <rFont val="宋体"/>
        <charset val="134"/>
      </rPr>
      <t>1</t>
    </r>
    <r>
      <rPr>
        <sz val="11"/>
        <rFont val="宋体"/>
        <charset val="134"/>
      </rPr>
      <t>3</t>
    </r>
    <r>
      <rPr>
        <sz val="11"/>
        <rFont val="宋体"/>
        <charset val="134"/>
      </rPr>
      <t>.</t>
    </r>
    <r>
      <rPr>
        <sz val="11"/>
        <color rgb="FF1919FD"/>
        <rFont val="宋体"/>
        <charset val="134"/>
      </rPr>
      <t>清关资料修改附加费</t>
    </r>
    <r>
      <rPr>
        <sz val="11"/>
        <rFont val="宋体"/>
        <charset val="134"/>
      </rPr>
      <t>：390元/票</t>
    </r>
  </si>
  <si>
    <t>14：住宅地址递送附加费(新增)：住宅地址包括私人住所及非公共办公场所，收费标准为每票RMB30元*U；</t>
  </si>
  <si>
    <t>国家或地区</t>
  </si>
  <si>
    <t>大陆DHL特价A</t>
  </si>
  <si>
    <r>
      <rPr>
        <sz val="10"/>
        <rFont val="宋体"/>
        <charset val="134"/>
      </rPr>
      <t>单位：</t>
    </r>
    <r>
      <rPr>
        <sz val="10"/>
        <rFont val="Arial Black"/>
        <charset val="134"/>
      </rPr>
      <t xml:space="preserve">RMB  </t>
    </r>
    <r>
      <rPr>
        <sz val="10"/>
        <rFont val="宋体"/>
        <charset val="134"/>
      </rPr>
      <t>未含燃油</t>
    </r>
  </si>
  <si>
    <t>自主打单操作，主推渠道</t>
  </si>
  <si>
    <t>35-70</t>
  </si>
  <si>
    <t>300+</t>
  </si>
  <si>
    <t>美国可接亚马逊货物，可以申请价格，20KG以上续实重22起。非亚马逊的货包装要求，箱子工整，不带黄色胶纸。</t>
  </si>
  <si>
    <r>
      <rPr>
        <sz val="10"/>
        <rFont val="Arial Black"/>
        <charset val="134"/>
      </rPr>
      <t>1</t>
    </r>
    <r>
      <rPr>
        <sz val="10"/>
        <rFont val="宋体"/>
        <charset val="134"/>
      </rPr>
      <t>、人民币报价</t>
    </r>
    <r>
      <rPr>
        <sz val="10"/>
        <rFont val="Arial Black"/>
        <charset val="134"/>
      </rPr>
      <t>,</t>
    </r>
    <r>
      <rPr>
        <sz val="10"/>
        <rFont val="宋体"/>
        <charset val="134"/>
      </rPr>
      <t>以上价格未含当月燃油附加费，燃油附加费费率每月将随国际燃油价格浮动</t>
    </r>
    <r>
      <rPr>
        <sz val="10"/>
        <rFont val="Arial Black"/>
        <charset val="134"/>
      </rPr>
      <t>.</t>
    </r>
  </si>
  <si>
    <r>
      <rPr>
        <sz val="10"/>
        <rFont val="Arial Black"/>
        <charset val="134"/>
      </rPr>
      <t>2</t>
    </r>
    <r>
      <rPr>
        <sz val="10"/>
        <rFont val="宋体"/>
        <charset val="134"/>
      </rPr>
      <t>、材积：长</t>
    </r>
    <r>
      <rPr>
        <sz val="10"/>
        <rFont val="Arial Black"/>
        <charset val="134"/>
      </rPr>
      <t xml:space="preserve">cm X </t>
    </r>
    <r>
      <rPr>
        <sz val="10"/>
        <rFont val="宋体"/>
        <charset val="134"/>
      </rPr>
      <t>宽</t>
    </r>
    <r>
      <rPr>
        <sz val="10"/>
        <rFont val="Arial Black"/>
        <charset val="134"/>
      </rPr>
      <t xml:space="preserve">cm X </t>
    </r>
    <r>
      <rPr>
        <sz val="10"/>
        <rFont val="宋体"/>
        <charset val="134"/>
      </rPr>
      <t>高</t>
    </r>
    <r>
      <rPr>
        <sz val="10"/>
        <rFont val="Arial Black"/>
        <charset val="134"/>
      </rPr>
      <t>cm /5000=KG</t>
    </r>
    <r>
      <rPr>
        <sz val="10"/>
        <rFont val="宋体"/>
        <charset val="134"/>
      </rPr>
      <t>；住宅地址递送附加费(新增)：住宅地址包括私人住所及非公共办公场所，收费标准为每票RMB30元*U；</t>
    </r>
  </si>
  <si>
    <r>
      <rPr>
        <sz val="10"/>
        <rFont val="Arial Black"/>
        <charset val="134"/>
      </rPr>
      <t>3</t>
    </r>
    <r>
      <rPr>
        <sz val="10"/>
        <rFont val="宋体"/>
        <charset val="134"/>
      </rPr>
      <t>、收件人派送地址属于偏远地区的快件需加收偏远地区附加费，收费标准为人民币</t>
    </r>
    <r>
      <rPr>
        <sz val="10"/>
        <rFont val="Arial Black"/>
        <charset val="134"/>
      </rPr>
      <t>4.4/KG*</t>
    </r>
    <r>
      <rPr>
        <sz val="10"/>
        <rFont val="宋体"/>
        <charset val="134"/>
      </rPr>
      <t>燃油，每票最低收费为人民币</t>
    </r>
    <r>
      <rPr>
        <sz val="10"/>
        <rFont val="Arial Black"/>
        <charset val="134"/>
      </rPr>
      <t>220</t>
    </r>
    <r>
      <rPr>
        <sz val="10"/>
        <rFont val="宋体"/>
        <charset val="134"/>
      </rPr>
      <t>元</t>
    </r>
    <r>
      <rPr>
        <sz val="10"/>
        <rFont val="Arial Black"/>
        <charset val="134"/>
      </rPr>
      <t>*</t>
    </r>
    <r>
      <rPr>
        <sz val="10"/>
        <rFont val="宋体"/>
        <charset val="134"/>
      </rPr>
      <t>燃油，</t>
    </r>
    <r>
      <rPr>
        <sz val="10"/>
        <rFont val="Arial Black"/>
        <charset val="134"/>
      </rPr>
      <t>1</t>
    </r>
    <r>
      <rPr>
        <sz val="10"/>
        <rFont val="宋体"/>
        <charset val="134"/>
      </rPr>
      <t>年内</t>
    </r>
    <r>
      <rPr>
        <sz val="10"/>
        <rFont val="宋体"/>
        <charset val="134"/>
      </rPr>
      <t>有效</t>
    </r>
  </si>
  <si>
    <r>
      <rPr>
        <sz val="10"/>
        <rFont val="Arial Black"/>
        <charset val="134"/>
      </rPr>
      <t>4</t>
    </r>
    <r>
      <rPr>
        <sz val="10"/>
        <rFont val="宋体"/>
        <charset val="134"/>
      </rPr>
      <t>、单件单边长度超出</t>
    </r>
    <r>
      <rPr>
        <sz val="10"/>
        <rFont val="Arial Black"/>
        <charset val="134"/>
      </rPr>
      <t>120CM</t>
    </r>
    <r>
      <rPr>
        <sz val="10"/>
        <rFont val="宋体"/>
        <charset val="134"/>
      </rPr>
      <t>或单件重量超过</t>
    </r>
    <r>
      <rPr>
        <sz val="10"/>
        <rFont val="Arial Black"/>
        <charset val="134"/>
      </rPr>
      <t>70KG</t>
    </r>
    <r>
      <rPr>
        <sz val="10"/>
        <rFont val="宋体"/>
        <charset val="134"/>
      </rPr>
      <t>，收费</t>
    </r>
    <r>
      <rPr>
        <sz val="10"/>
        <rFont val="Arial Black"/>
        <charset val="134"/>
      </rPr>
      <t>610</t>
    </r>
    <r>
      <rPr>
        <sz val="10"/>
        <rFont val="宋体"/>
        <charset val="134"/>
      </rPr>
      <t>元</t>
    </r>
    <r>
      <rPr>
        <sz val="10"/>
        <rFont val="Arial Black"/>
        <charset val="134"/>
      </rPr>
      <t>/</t>
    </r>
    <r>
      <rPr>
        <sz val="10"/>
        <rFont val="宋体"/>
        <charset val="134"/>
      </rPr>
      <t>件</t>
    </r>
    <r>
      <rPr>
        <sz val="10"/>
        <rFont val="Arial Black"/>
        <charset val="134"/>
      </rPr>
      <t>*</t>
    </r>
    <r>
      <rPr>
        <sz val="10"/>
        <rFont val="宋体"/>
        <charset val="134"/>
      </rPr>
      <t>油（如货件出口后DHL向我司补收超长超重费，则我司将补收此费用，1年内有效）。</t>
    </r>
  </si>
  <si>
    <r>
      <rPr>
        <sz val="10"/>
        <rFont val="Arial Black"/>
        <charset val="134"/>
      </rPr>
      <t>5.</t>
    </r>
    <r>
      <rPr>
        <sz val="10"/>
        <rFont val="宋体"/>
        <charset val="134"/>
      </rPr>
      <t>不接受</t>
    </r>
    <r>
      <rPr>
        <sz val="10"/>
        <rFont val="Arial Black"/>
        <charset val="134"/>
      </rPr>
      <t xml:space="preserve"> </t>
    </r>
    <r>
      <rPr>
        <sz val="10"/>
        <rFont val="宋体"/>
        <charset val="134"/>
      </rPr>
      <t>：手机、</t>
    </r>
    <r>
      <rPr>
        <sz val="10"/>
        <rFont val="Arial Black"/>
        <charset val="134"/>
      </rPr>
      <t xml:space="preserve"> </t>
    </r>
    <r>
      <rPr>
        <sz val="10"/>
        <rFont val="宋体"/>
        <charset val="134"/>
      </rPr>
      <t>电池、</t>
    </r>
    <r>
      <rPr>
        <sz val="10"/>
        <rFont val="Arial Black"/>
        <charset val="134"/>
      </rPr>
      <t xml:space="preserve"> </t>
    </r>
    <r>
      <rPr>
        <sz val="10"/>
        <rFont val="宋体"/>
        <charset val="134"/>
      </rPr>
      <t>易碎品、 傢私、很难开箱查验的货物、 仿牌、液体、粉末、易燃易爆物品、 珠宝、药物、毒品、光碟等危险违法货物一律拒收！</t>
    </r>
  </si>
  <si>
    <r>
      <rPr>
        <sz val="10"/>
        <rFont val="Arial Black"/>
        <charset val="134"/>
      </rPr>
      <t>6</t>
    </r>
    <r>
      <rPr>
        <sz val="10"/>
        <rFont val="宋体"/>
        <charset val="134"/>
      </rPr>
      <t>、交货时需提供交接清单及一式三份的商业发票，运单上必须注明在我司的出货帐号及所选择的发货渠道。</t>
    </r>
  </si>
  <si>
    <r>
      <rPr>
        <sz val="10"/>
        <rFont val="Arial Black"/>
        <charset val="134"/>
      </rPr>
      <t>7</t>
    </r>
    <r>
      <rPr>
        <sz val="10"/>
        <rFont val="宋体"/>
        <charset val="134"/>
      </rPr>
      <t xml:space="preserve">、交货过程特别要求及声明，随货资料客户自行解决，我司不承担随货资料安全。
</t>
    </r>
    <r>
      <rPr>
        <sz val="10"/>
        <rFont val="Arial Black"/>
        <charset val="134"/>
      </rPr>
      <t xml:space="preserve">   </t>
    </r>
    <r>
      <rPr>
        <sz val="10"/>
        <rFont val="宋体"/>
        <charset val="134"/>
      </rPr>
      <t>如造成货物丢失或延误等问题我司均不承担相关责任及后果。</t>
    </r>
  </si>
  <si>
    <r>
      <rPr>
        <sz val="10"/>
        <rFont val="Arial Black"/>
        <charset val="134"/>
      </rPr>
      <t>赔偿方式</t>
    </r>
    <r>
      <rPr>
        <sz val="10"/>
        <rFont val="Arial Black"/>
        <charset val="134"/>
      </rPr>
      <t>:</t>
    </r>
    <r>
      <rPr>
        <sz val="10"/>
        <rFont val="宋体"/>
        <charset val="134"/>
      </rPr>
      <t>包裹部分遗失、破损或延误等均不予以赔偿。对于整票快件全部遗失的，我司将根据申报价值进行赔偿，但最高赔偿金额为</t>
    </r>
    <r>
      <rPr>
        <sz val="10"/>
        <rFont val="Arial Black"/>
        <charset val="134"/>
      </rPr>
      <t>USD:100</t>
    </r>
    <r>
      <rPr>
        <sz val="10"/>
        <rFont val="宋体"/>
        <charset val="134"/>
      </rPr>
      <t>（含运费）。</t>
    </r>
  </si>
  <si>
    <r>
      <rPr>
        <sz val="10"/>
        <rFont val="Arial Black"/>
        <charset val="134"/>
      </rPr>
      <t>8.</t>
    </r>
    <r>
      <rPr>
        <sz val="10"/>
        <rFont val="宋体"/>
        <charset val="134"/>
      </rPr>
      <t>禁止堆叠的货物需加收费用</t>
    </r>
    <r>
      <rPr>
        <sz val="10"/>
        <rFont val="Arial Black"/>
        <charset val="134"/>
      </rPr>
      <t>RMB1600/</t>
    </r>
    <r>
      <rPr>
        <sz val="10"/>
        <rFont val="宋体"/>
        <charset val="134"/>
      </rPr>
      <t>票，另加当月燃油：</t>
    </r>
    <r>
      <rPr>
        <sz val="10"/>
        <rFont val="Arial Black"/>
        <charset val="134"/>
      </rPr>
      <t>1.</t>
    </r>
    <r>
      <rPr>
        <sz val="10"/>
        <rFont val="宋体"/>
        <charset val="134"/>
      </rPr>
      <t>发件人以任何标注方式明确指出货物禁止堆叠</t>
    </r>
    <r>
      <rPr>
        <sz val="10"/>
        <rFont val="Arial Black"/>
        <charset val="134"/>
      </rPr>
      <t>;2.</t>
    </r>
    <r>
      <rPr>
        <sz val="10"/>
        <rFont val="宋体"/>
        <charset val="134"/>
      </rPr>
      <t>因包装不充分或者无包装，货物的形状或内容致使托盘上面无法安全堆叠其它托盘或者非托盘的货物。</t>
    </r>
  </si>
  <si>
    <r>
      <rPr>
        <sz val="10"/>
        <rFont val="Arial Black"/>
        <charset val="134"/>
      </rPr>
      <t>9.</t>
    </r>
    <r>
      <rPr>
        <sz val="10"/>
        <rFont val="宋体"/>
        <charset val="134"/>
      </rPr>
      <t>新增“更改地址附加费”：每票</t>
    </r>
    <r>
      <rPr>
        <sz val="10"/>
        <rFont val="Arial Black"/>
        <charset val="134"/>
      </rPr>
      <t>100RMB *U</t>
    </r>
    <r>
      <rPr>
        <sz val="10"/>
        <rFont val="宋体"/>
        <charset val="134"/>
      </rPr>
      <t>（凡</t>
    </r>
    <r>
      <rPr>
        <sz val="10"/>
        <rFont val="Arial Black"/>
        <charset val="134"/>
      </rPr>
      <t>DHL</t>
    </r>
    <r>
      <rPr>
        <sz val="10"/>
        <rFont val="宋体"/>
        <charset val="134"/>
      </rPr>
      <t>网站中转记录更新出现待确认递送地址；请联络</t>
    </r>
    <r>
      <rPr>
        <sz val="10"/>
        <rFont val="Arial Black"/>
        <charset val="134"/>
      </rPr>
      <t>DHL</t>
    </r>
    <r>
      <rPr>
        <sz val="10"/>
        <rFont val="宋体"/>
        <charset val="134"/>
      </rPr>
      <t>等更改派送地址信息或</t>
    </r>
    <r>
      <rPr>
        <sz val="10"/>
        <rFont val="Arial Black"/>
        <charset val="134"/>
      </rPr>
      <t>DHL</t>
    </r>
    <r>
      <rPr>
        <sz val="10"/>
        <rFont val="宋体"/>
        <charset val="134"/>
      </rPr>
      <t>通知加收费用的一律直接补收费用，此费用恕不额外提供</t>
    </r>
    <r>
      <rPr>
        <sz val="10"/>
        <rFont val="Arial Black"/>
        <charset val="134"/>
      </rPr>
      <t>DHL</t>
    </r>
    <r>
      <rPr>
        <sz val="10"/>
        <rFont val="宋体"/>
        <charset val="134"/>
      </rPr>
      <t>账单）</t>
    </r>
  </si>
  <si>
    <t>10，以上价格执行日期2021年3月1日，截单时间：12:00前，第2天提取转运。我司自主打单操作，主推渠道。</t>
  </si>
  <si>
    <t>环球快递出口国家或地区分区列表</t>
  </si>
  <si>
    <t>北马其顿共和国</t>
  </si>
  <si>
    <t>香港TNT全球15N价A</t>
  </si>
  <si>
    <t>25-45KG</t>
  </si>
  <si>
    <t>46-71KG</t>
  </si>
  <si>
    <t>72-100KG</t>
  </si>
  <si>
    <t>101-300KG</t>
  </si>
  <si>
    <t>301-500KG</t>
  </si>
  <si>
    <t>501KG+</t>
  </si>
  <si>
    <t>1000+</t>
  </si>
  <si>
    <t xml:space="preserve"> 丹麦，瑞士，奥地利，爱尔兰，西班牙，荷兰，法国，比利时，意大利，德国，卢森堡</t>
  </si>
  <si>
    <t>波兰，捷克，匈牙利</t>
  </si>
  <si>
    <t>巴林，阿曼</t>
  </si>
  <si>
    <t>卡塔尔，科威特，沙特阿拉伯，以色列，黎巴嫩，约旦 ，埃及</t>
  </si>
  <si>
    <r>
      <rPr>
        <sz val="12"/>
        <rFont val="宋体"/>
        <charset val="134"/>
      </rPr>
      <t>以上价格，内置加1元/KG，最低收</t>
    </r>
    <r>
      <rPr>
        <b/>
        <sz val="10"/>
        <color indexed="12"/>
        <rFont val="宋体"/>
        <charset val="134"/>
      </rPr>
      <t>3</t>
    </r>
    <r>
      <rPr>
        <b/>
        <sz val="10"/>
        <color indexed="12"/>
        <rFont val="宋体"/>
        <charset val="134"/>
      </rPr>
      <t>0元/票。不排仓，木箱加50元/票需打合页。红色部分价格有变动！</t>
    </r>
  </si>
  <si>
    <r>
      <rPr>
        <sz val="12"/>
        <rFont val="宋体"/>
        <charset val="134"/>
      </rPr>
      <t>1.上述价格以人民币未含燃油,以网上公布为准。报关价值超过或等于</t>
    </r>
    <r>
      <rPr>
        <sz val="10"/>
        <color indexed="10"/>
        <rFont val="宋体"/>
        <charset val="134"/>
      </rPr>
      <t>120</t>
    </r>
    <r>
      <rPr>
        <sz val="10"/>
        <color indexed="10"/>
        <rFont val="宋体"/>
        <charset val="134"/>
      </rPr>
      <t>美金需加收</t>
    </r>
    <r>
      <rPr>
        <sz val="10"/>
        <color indexed="10"/>
        <rFont val="宋体"/>
        <charset val="134"/>
      </rPr>
      <t>25</t>
    </r>
    <r>
      <rPr>
        <sz val="10"/>
        <color indexed="10"/>
        <rFont val="宋体"/>
        <charset val="134"/>
      </rPr>
      <t>元</t>
    </r>
    <r>
      <rPr>
        <sz val="10"/>
        <color indexed="10"/>
        <rFont val="宋体"/>
        <charset val="134"/>
      </rPr>
      <t>/</t>
    </r>
    <r>
      <rPr>
        <sz val="10"/>
        <color indexed="10"/>
        <rFont val="宋体"/>
        <charset val="134"/>
      </rPr>
      <t>票的报关费，如发票申报价值超</t>
    </r>
    <r>
      <rPr>
        <sz val="10"/>
        <color indexed="10"/>
        <rFont val="宋体"/>
        <charset val="134"/>
      </rPr>
      <t>USD5900</t>
    </r>
    <r>
      <rPr>
        <sz val="10"/>
        <color indexed="10"/>
        <rFont val="宋体"/>
        <charset val="134"/>
      </rPr>
      <t>，需另加收香港出口报关费，计费方式（申报价值</t>
    </r>
    <r>
      <rPr>
        <sz val="10"/>
        <color indexed="10"/>
        <rFont val="宋体"/>
        <charset val="134"/>
      </rPr>
      <t>*7.8-46000</t>
    </r>
    <r>
      <rPr>
        <sz val="10"/>
        <color indexed="10"/>
        <rFont val="宋体"/>
        <charset val="134"/>
      </rPr>
      <t>）</t>
    </r>
    <r>
      <rPr>
        <sz val="10"/>
        <color indexed="10"/>
        <rFont val="宋体"/>
        <charset val="134"/>
      </rPr>
      <t>/1000*0.25+25</t>
    </r>
  </si>
  <si>
    <t>2.此报价不含目的地海关的关税、海关罚款、仓储费以及收件人不能配合所引起的退件费；</t>
  </si>
  <si>
    <t>3.一般贸易报关件收300元一票的报关费，过港费1元/KG，香港提货费300KG内160元/票，超过部分0.5元/KG.</t>
  </si>
  <si>
    <t>4.走货时，请备注清楚海关编码，否则视为我司代操作，所产生的问题，我司一概不承担，请知悉！</t>
  </si>
  <si>
    <t>5.23kg及以上不足1kg按1kg收费，实重轻而体积大者按体积重量计费；</t>
  </si>
  <si>
    <t xml:space="preserve">  计算公式： (長×寬×高)cm÷5000 为准.单件重量或体积过大需咨询是否有服务；</t>
  </si>
  <si>
    <t>6.不承运的物品包括: 液体, 粉末, 食品, 鲜货, 药品, 腐蚀性物品, 易燃易爆军火武器等违禁品；</t>
  </si>
  <si>
    <r>
      <rPr>
        <sz val="10"/>
        <color indexed="8"/>
        <rFont val="Verdana"/>
        <charset val="134"/>
      </rPr>
      <t>7</t>
    </r>
    <r>
      <rPr>
        <sz val="10"/>
        <color indexed="8"/>
        <rFont val="宋体"/>
        <charset val="134"/>
      </rPr>
      <t>、赔偿说明：延误、破损等不赔偿，快件出现部分丢失、全部丢失（需收件人提供备案号</t>
    </r>
    <r>
      <rPr>
        <sz val="10"/>
        <color indexed="8"/>
        <rFont val="Verdana"/>
        <charset val="134"/>
      </rPr>
      <t>/</t>
    </r>
    <r>
      <rPr>
        <sz val="10"/>
        <color indexed="8"/>
        <rFont val="宋体"/>
        <charset val="134"/>
      </rPr>
      <t>投诉人联络方式）根据申报</t>
    </r>
  </si>
  <si>
    <r>
      <rPr>
        <sz val="10"/>
        <color indexed="8"/>
        <rFont val="Verdana"/>
        <charset val="134"/>
      </rPr>
      <t xml:space="preserve">                  </t>
    </r>
    <r>
      <rPr>
        <sz val="10"/>
        <color indexed="8"/>
        <rFont val="宋体"/>
        <charset val="134"/>
      </rPr>
      <t>价值赔偿，最高不超过</t>
    </r>
    <r>
      <rPr>
        <sz val="10"/>
        <color indexed="8"/>
        <rFont val="Verdana"/>
        <charset val="134"/>
      </rPr>
      <t>USD100/</t>
    </r>
    <r>
      <rPr>
        <sz val="10"/>
        <color indexed="8"/>
        <rFont val="宋体"/>
        <charset val="134"/>
      </rPr>
      <t>票且不赔运费！国内运输及中港运输不做任何赔偿及法律诉讼！</t>
    </r>
  </si>
  <si>
    <t>安检费收费标准:</t>
  </si>
  <si>
    <t xml:space="preserve">1 收费0.5/kg,最低收费5/票，最高收费100/票，以上单位是人民币                                                                                                                      </t>
  </si>
  <si>
    <t>2 TNT所有服务都适用， 15N 48N等，例如文件会收取5RMB/票安检费</t>
  </si>
  <si>
    <t xml:space="preserve">3 以上收取的安检费不需要另外加收燃油  </t>
  </si>
  <si>
    <r>
      <rPr>
        <sz val="12"/>
        <rFont val="宋体"/>
        <charset val="134"/>
      </rPr>
      <t>截单时间：机场下午1</t>
    </r>
    <r>
      <rPr>
        <sz val="10"/>
        <color indexed="10"/>
        <rFont val="宋体"/>
        <charset val="134"/>
      </rPr>
      <t>4</t>
    </r>
    <r>
      <rPr>
        <sz val="10"/>
        <color indexed="10"/>
        <rFont val="宋体"/>
        <charset val="134"/>
      </rPr>
      <t>：00点前，当天交TNT中转，时效4-6天。请在交接清单上注明“香港TNT经济价A”</t>
    </r>
  </si>
  <si>
    <t>接TNT通知</t>
  </si>
  <si>
    <t xml:space="preserve">  2014年07月01日入TNT仓库起，TNT新增多项附加费，明细如下：</t>
  </si>
  <si>
    <t xml:space="preserve">  A： 偏远附加费，由原来的3.5元/KG，最低消费80/票，变更为：3.5*油/KG，最低消费180油/票，6个月内有效</t>
  </si>
  <si>
    <t xml:space="preserve">  B：单件重量大于或等于30KG，货物体积超过： 1.2m(l)*0.7m(w)*0.6m(h).都需要加收155*油/票</t>
  </si>
  <si>
    <t xml:space="preserve">  C,最大货物体积：不能超48N（经济快递） - 2.4m (L) * 1.2m (W) * 1.8m (H)，全球最大不能超15N（全球快递） - 1.2m (L) * 1.2m (W) * 1.5m (H)</t>
  </si>
  <si>
    <r>
      <rPr>
        <sz val="12"/>
        <rFont val="宋体"/>
        <charset val="134"/>
      </rPr>
      <t>201</t>
    </r>
    <r>
      <rPr>
        <sz val="12"/>
        <rFont val="宋体"/>
        <charset val="134"/>
      </rPr>
      <t>8</t>
    </r>
    <r>
      <rPr>
        <sz val="12"/>
        <rFont val="宋体"/>
        <charset val="134"/>
      </rPr>
      <t>年1月11日起TNT新增附加费</t>
    </r>
  </si>
  <si>
    <r>
      <rPr>
        <sz val="12"/>
        <rFont val="宋体"/>
        <charset val="134"/>
      </rPr>
      <t xml:space="preserve">A，不可疊放/ 特殊尺碼或形狀的貨件
包裝或尺碼特殊的貨件可能不可疊放，亦會因處理不當而導致貨件延誤或他人受傷。此類貨件需要特別處理 ，並將收取每件貨件人民币 </t>
    </r>
    <r>
      <rPr>
        <sz val="12"/>
        <rFont val="宋体"/>
        <charset val="134"/>
      </rPr>
      <t>30</t>
    </r>
    <r>
      <rPr>
        <sz val="12"/>
        <rFont val="宋体"/>
        <charset val="134"/>
      </rPr>
      <t>0 元的附加費。</t>
    </r>
  </si>
  <si>
    <t>B，倘若有派件地址錯誤的情況，我們會盡力解決，並將貨件送到正確地址，為此我們將收取每件貨件人民币 100 元的人手處理費以應付額外的成本</t>
  </si>
  <si>
    <t>深圳TNT全球快递结算价</t>
  </si>
  <si>
    <t xml:space="preserve">         地区
  重量 </t>
  </si>
  <si>
    <t>Zone 6</t>
  </si>
  <si>
    <t>Zone 7</t>
  </si>
  <si>
    <t>Zone10</t>
  </si>
  <si>
    <t>Zone 11</t>
  </si>
  <si>
    <t>Zone12</t>
  </si>
  <si>
    <t>南非,埃及等</t>
  </si>
  <si>
    <t>西欧一区</t>
  </si>
  <si>
    <t>西欧二区</t>
  </si>
  <si>
    <t>东欧</t>
  </si>
  <si>
    <t>澳,新</t>
  </si>
  <si>
    <t>美 加</t>
  </si>
  <si>
    <t>世界其它</t>
  </si>
  <si>
    <t>0.5KG</t>
  </si>
  <si>
    <t>小货</t>
  </si>
  <si>
    <t>大货</t>
  </si>
  <si>
    <t>22-30</t>
  </si>
  <si>
    <t>31-45</t>
  </si>
  <si>
    <t>46-999</t>
  </si>
  <si>
    <t>100-1999</t>
  </si>
  <si>
    <t>请在交接清单上注明：“大陆TNT全球”执行日期2021年1月5日价格全部有变动，此报价已含旺季附加费。</t>
  </si>
  <si>
    <t>不接口罩，手套，防护服等防疫物品，一旦查到冲货，罚款500元/票起步。</t>
  </si>
  <si>
    <t>备注；</t>
  </si>
  <si>
    <t>一般贸易报关加收RMB250/票；可做关税预付，加收TNT 手续费RMB130元/票。</t>
  </si>
  <si>
    <t>安检费：RMB0.5/kg，最低收费RMB5/票，最高收费RMB100/票；暂时不接带电产品。</t>
  </si>
  <si>
    <t xml:space="preserve">经济TNT单件超68kg需打9cm卡板（不接原木），尺寸不超240CM*120CM*180CM(高180cm固定,其两边不分)单件不能超1000kg  </t>
  </si>
  <si>
    <t>1.运单寄件方不可填写，发票要求一式三份！</t>
  </si>
  <si>
    <t>2.燃油附加费：以上报价另加燃油附加费,(燃油附加费的浮动以TNT网上最新生公布为准)。</t>
  </si>
  <si>
    <t>3.海关税金：运费不含发票税金及目的地关税,如收件人拒付的关税,将改为发货人支付。</t>
  </si>
  <si>
    <t>4.货物丢件赔偿按20USD/kg,最高赔偿:包裹USD100/票,;(注:低于此标准的,按发票价值赔偿)</t>
  </si>
  <si>
    <t>5.偏远地区附加费:收费标准:RMB:3.5/kg,最低RMB:180/票;需另加收燃油,由寄件方支付6个月收取有效。</t>
  </si>
  <si>
    <t>6.截件时间：机场周一至周六下午14:00</t>
  </si>
  <si>
    <t>7.材积计算方法：长*宽*高/5000.</t>
  </si>
  <si>
    <t>8.TNT将对超大货物加收附加费(按每票收取)；</t>
  </si>
  <si>
    <t>1).对于单件实重少于30KG货物,尺寸超过：</t>
  </si>
  <si>
    <t xml:space="preserve">    120CM*70CM*60CM(不分长宽高)---全球及经济快递；</t>
  </si>
  <si>
    <t>2).对于单件实重大于30KG货物,尺寸超过：</t>
  </si>
  <si>
    <t>    120CM*120CM*150CM(高150cm固定,其两边不分)</t>
  </si>
  <si>
    <t>以上两个条件都加收RMB138/票附加费(另加燃油费)2018年1月1日起</t>
  </si>
  <si>
    <t>大陆TNT全球15N分区</t>
  </si>
  <si>
    <t>ZONE(区域)</t>
  </si>
  <si>
    <t>COUNTRY</t>
  </si>
  <si>
    <t>数量</t>
  </si>
  <si>
    <t xml:space="preserve"> Hongkong, Macau, Taiwan</t>
  </si>
  <si>
    <t xml:space="preserve"> 香港, 澳门, 台湾</t>
  </si>
  <si>
    <t xml:space="preserve"> Indonesia, South Korea, Malaysia, Philippines, Singapore, Thailand, Vietnam</t>
  </si>
  <si>
    <t xml:space="preserve"> 印度尼西亚, 韩国, 马来西亚, 菲律宾, 新加坡, 泰国, 越南</t>
  </si>
  <si>
    <t xml:space="preserve"> Japan</t>
  </si>
  <si>
    <t xml:space="preserve"> 日本</t>
  </si>
  <si>
    <t xml:space="preserve"> India</t>
  </si>
  <si>
    <t xml:space="preserve"> 印度</t>
  </si>
  <si>
    <t xml:space="preserve"> United Arab Emirates, Bangladesh, Bahrain, Egypt, Israel, Jordan, Kenya, Kuwait, Lebanon, Sri Lanka, myanmar, Namibia, Oman, Pakistan, Qatar, Saudi Arabia, South Africa</t>
  </si>
  <si>
    <t xml:space="preserve"> 阿联酋, 孟加拉, 巴林, 埃及, 以色列, 约旦, 肯尼亚, 科威特, 黎巴嫩, 斯里兰卡, 缅甸, 纳米比亚, 阿曼,  卡塔尔, 沙特阿拉伯, 南非</t>
  </si>
  <si>
    <t xml:space="preserve"> Belgium, Germany, Spain, ES1, ES2, France, United Kingdom, Canary lslands,The, Italy, Netherlands</t>
  </si>
  <si>
    <t xml:space="preserve"> 比利时, 德国,  法国, 英国, 意大利, 荷兰</t>
  </si>
  <si>
    <t xml:space="preserve"> Austria, Switzerland, Czech Republic, Denmark, Finland, Greece, Hungary, IRELAND, Luxembourg, Norway, Poland, Portugal, Russia, Sweden, Slovakia</t>
  </si>
  <si>
    <t xml:space="preserve"> 奥地利,  丹麦, 芬兰,  爱尔兰, 卢森堡, 挪威, 波兰, 葡萄牙, 瑞典, 西班牙，土耳其，瑞士</t>
  </si>
  <si>
    <t xml:space="preserve"> Bulgaria, Cyprus, Estonia, Lithuania, Latvia, Monaco, Romania, Slovenia, Turkey, Ukraine</t>
  </si>
  <si>
    <t xml:space="preserve"> 保加利亚, 塞浦路斯, 爱沙尼亚, 立陶宛, 拉脱维亚,  罗马尼亚, 斯洛文尼亚,  捷克，希腊，斯洛伐克</t>
  </si>
  <si>
    <t xml:space="preserve"> Australia, New Zealand</t>
  </si>
  <si>
    <t xml:space="preserve"> 澳大利亚, 新西兰</t>
  </si>
  <si>
    <t xml:space="preserve"> Canada, Mexico, United States of America</t>
  </si>
  <si>
    <t xml:space="preserve"> 加拿大,  美国</t>
  </si>
  <si>
    <t xml:space="preserve"> Argentina, Bolivia, Brazil, chile, Colombia, Panama, Paraguay, Uruguay</t>
  </si>
  <si>
    <t xml:space="preserve"> 阿根廷, 玻利维亚, 巴西, 智利, 哥伦比亚, 巴拿马, 巴拉圭, 乌拉圭，墨西哥</t>
  </si>
  <si>
    <t xml:space="preserve"> Andorra, Afghanistan, Antigua, Anguilla, Albania, Armenia, Angola, American Samoa, Aruba, Azerbaijan, Barbados, Burkina faso, Burundi, Benin, Bermuda Is, Brunei, Bahamas, Bhutan, BRITISH VIRGIN ISLANDS, Botswana, Belarus, Belize, COCOS ISLANDS, Central African Republic, Cote dlvoire, Cook lslands, Cameroon, Costa Rica, Cape Verde, CHRISTMAS ISLAND, SintMaarten, SintMaarten, Djibouti, Dominican Republic, Algeria, Ecuador, Equatorial Guinea, Eritrea, Ethiopia, St. Eustatius(Netherlands Antilles), Faroe Island, FSBNLXY, Gabon, Grenada, Georgia, French Guiana, Ghana, Gibraltar, Greenland, Gambia, Guinea Republie, GUADELOUPE, Congo, Guatemala, Guam, Guinea Bissau, Guyana, Honduras, Croatia, Haiti, Micronesia, Iraq, Iceland, Jamaica, Kyrgyzstan, Kiribati, kosovo, Cayman islands, Kazakhstan, Laos, Saint Lueia, Liechtenstein, Liberia, Lesotho, Morocco, Moldova Republic of, Mayotte, Madagascar, Marshall Islands, Macedonia Former Yugosiav Republic, Mali, Mongolia, Martinique, Mauritania, Montserrat, Malta, Mauritius, Maldives, Malawi, Mozambique, New Caledonia, Niger, Norfolk Island, Nigeria, Nicaragua, Northern Mariana Is, Nepal, Nauru, Bosnia &amp; Herzegovina, Peru, Papua New Cuinea, SAINT PIERRE AND MIQUELON, Puerto Rico, Palau, Reunion island, MONTENEGRO, REPUBLIC OF, MONTENEGRO, REPUBLIC OF, RWANDA, Solomon Islands, Seychelles, St. Kitts, slovakia, Sierra Leone, San Marino, Senegal, Suriname, EL Salvador, Swaziland, Turks and Caicos Island, Chad, Togo, Tajikstan, Tunisia, Tonga, east Timor, Trinidad and Tobago, Tuvalu, samoa, Tanzania, Uganda, US Virgin Islands, Uzbekistan, VATICAN CITY, St. Vincent, Venezuela, Vanuatu, Wallis and Futuna Islands, Bonaire, CURACAO, Zambia, Zimbabwe, DOMINICA</t>
  </si>
  <si>
    <t xml:space="preserve"> 安道尔共和国, 阿富汗, 安提瓜和巴布达, 安圭拉, 阿尔巴尼亚, 亚美尼亚, 安哥拉, 美属萨摩亚群岛, 阿鲁巴岛, 阿塞拜疆, 巴巴多斯, 布基纳法索, 布隆迪, 贝宁, 百慕大群岛, 汶莱, 巴哈马, 不丹, 英属维尔京群岛, 博茨瓦纳, 白俄罗斯, 伯利兹, 科科斯群岛, 中非共和国, 科特迪瓦, 库克群岛, 喀麦隆, 哥斯达黎加, 佛得角, 圣诞岛, 圣马丁岛, 圣马丁岛, 吉布提, 多米尼加共和国, 阿尔及利亚, 厄瓜多尔, 赤道几内亚, 厄立特里亚, 埃塞俄比亚, 圣尤斯特歇斯岛, 法鲁岛, 法属波利尼西亚, 加蓬, 格林纳达, 格鲁吉亚, 法属圭亚那, 加纳, 直布罗陀, 格陵兰, 冈比亚, 几内亚, 瓜德罗普岛, 刚果, 危地马拉, 关岛, 几内亚比绍, 圭亚那, 洪都拉斯, 克罗地亚, 海地, 密克罗尼西亚, 伊拉克, 冰岛, 牙买加, 吉尔吉斯斯坦, 基里巴斯, 科索沃, 开曼群岛, 哈萨克斯坦, 老挝, 圣卢西亚, 列支敦士登, 利比里亚, 莱索托, 摩洛哥, 摩尔多瓦, 马约特岛, 马达加斯加, 马绍尔群岛, 马其顿, 马里, 蒙古, 马提尼克岛, 毛里塔尼亚, 蒙特塞拉特岛, 马耳他, 毛里求斯, 马尔代夫, 马拉维, 莫桑比克, 新喀里多尼亚, 尼日尔, 诺福克岛, 尼日利亚, 尼加拉瓜, 北马里亚纳群岛, 尼泊尔, 瑙鲁, 波斯尼亚和黑塞哥维那, 秘鲁, 巴布亚新几内亚, 圣皮埃尔和密克隆, 波多黎各, 帕劳, 留尼旺岛, 黑山共和国, 黑山共和国, 卢旺达, 所罗门群岛, 塞舌尔, 圣基茨, 期洛伐克, 塞拉利昂, 圣马力诺, 塞内加尔, 苏里南, 萨尔瓦多, 斯威士兰, 特克斯和凯科斯群岛, 乍得, 多哥, 塔吉克斯坦, 突尼斯, 汤加, 东帝汶, 特立尼达和多巴哥, 图瓦卢, 萨摩亚, 坦桑尼亚, 乌干达, 美属维尔京群岛, 乌兹别克斯坦, 梵蒂冈, 圣文森特岛, 委内瑞拉, 瓦努阿图, 沃利斯和富图纳, 博内尔岛, 库拉索, 赞比亚, 津巴布韦, 多米尼加</t>
  </si>
  <si>
    <t>地址：深圳市宝安区福永街道怀德社区新村区粮食大院7号厂房</t>
  </si>
  <si>
    <t>深圳TNT经济快递结算价</t>
  </si>
  <si>
    <t>(当天上网 不排仓)(带电产品来电单询)</t>
  </si>
  <si>
    <t>RMB(未含燃油以及安检附加费)</t>
  </si>
  <si>
    <t>南非 埃及等</t>
  </si>
  <si>
    <t>澳 新</t>
  </si>
  <si>
    <t>10KG</t>
  </si>
  <si>
    <t>10.5KG</t>
  </si>
  <si>
    <t>11KG</t>
  </si>
  <si>
    <t>11.5KG</t>
  </si>
  <si>
    <t>12KG</t>
  </si>
  <si>
    <t>12.5KG</t>
  </si>
  <si>
    <t>13KG</t>
  </si>
  <si>
    <t>13.5KG</t>
  </si>
  <si>
    <t>14KG</t>
  </si>
  <si>
    <t>14.5KG</t>
  </si>
  <si>
    <t>15KG</t>
  </si>
  <si>
    <t>15.5KG</t>
  </si>
  <si>
    <t>16KG</t>
  </si>
  <si>
    <t>16.5KG</t>
  </si>
  <si>
    <t>17KG</t>
  </si>
  <si>
    <t>17.5KG</t>
  </si>
  <si>
    <t>18KG</t>
  </si>
  <si>
    <t>18.5KG</t>
  </si>
  <si>
    <t>19KG</t>
  </si>
  <si>
    <t>19.5KG</t>
  </si>
  <si>
    <t>20KG</t>
  </si>
  <si>
    <t>20.5KG</t>
  </si>
  <si>
    <t>22 - 44</t>
  </si>
  <si>
    <t>45 - 70</t>
  </si>
  <si>
    <t>请在交接清单上注明：“大陆TNT经济”2020年3月23日执行,价格全部有变动！</t>
  </si>
  <si>
    <t>安检费：RMB0.5/KG，最低收费RMB5/票，最高收费RMB100/票；暂时不接带电产品。</t>
  </si>
  <si>
    <t xml:space="preserve">经济TNT单件超68kg需打9cm卡板（不接原木），尺寸不超240CM*120CM*180CM(高180cm固定,其两边不分)单件不能超1000KG  </t>
  </si>
  <si>
    <t>4.货物丢件赔偿按20USD/KG,最高赔偿:包裹USD100/票,;(注:低于此标准的,按发票价值赔偿)</t>
  </si>
  <si>
    <t>5.偏远地区附加费:收费标准:RMB:3.5/KG,最低RMB:180/票;需另加收燃油,由寄件方支付6个月收取有效。</t>
  </si>
  <si>
    <t>8.TNT将对超大货物加收附加费(按每票收取)</t>
  </si>
  <si>
    <t xml:space="preserve">    1).对于单件实重少于68KG货物,尺寸超过：</t>
  </si>
  <si>
    <t xml:space="preserve">   120CM*70CM*60CM(不分长宽高)---全球及经济快递；</t>
  </si>
  <si>
    <t>   120CM*120CM*150CM(高150cm固定,其两边不分)</t>
  </si>
  <si>
    <t>大陆TNT经济48N分区</t>
  </si>
  <si>
    <t xml:space="preserve"> Hongkong, Taiwan</t>
  </si>
  <si>
    <t xml:space="preserve"> 香港, 台湾</t>
  </si>
  <si>
    <t xml:space="preserve"> 阿联酋, 孟加拉, 巴林, 埃及, 以色列, 约旦, 肯尼亚, 科威特, 黎巴嫩, 斯里兰卡, 缅甸, 纳米比亚, 阿曼, 巴基斯坦, 卡塔尔, 沙特阿拉伯, 南非</t>
  </si>
  <si>
    <t xml:space="preserve"> 比利时, 德国, 西班牙,  法国, 英国, 加那利群岛, 意大利, 荷兰</t>
  </si>
  <si>
    <t xml:space="preserve"> 奥地利, 瑞士, 捷克, 丹麦, 芬兰, 希腊, 匈牙利, 爱尔兰, 卢森堡, 挪威, 波兰, 葡萄牙, 俄罗斯, 瑞典, 斯洛伐克</t>
  </si>
  <si>
    <t xml:space="preserve"> 保加利亚, 塞浦路斯, 爱沙尼亚, 立陶宛, 拉脱维亚, 摩纳哥, 罗马尼亚, 斯洛文尼亚, 土耳其, 乌克兰</t>
  </si>
  <si>
    <t xml:space="preserve"> 加拿大, 墨西哥, 美国</t>
  </si>
  <si>
    <t xml:space="preserve"> 阿根廷, 玻利维亚, 巴西, 智利, 哥伦比亚, 巴拿马, 巴拉圭, 乌拉圭</t>
  </si>
  <si>
    <t xml:space="preserve"> Andorra, Afghanistan, Albania, Angola, Burkina faso, Burundi, Benin, Botswana, Belarus, Central African Republic, Cote dlvoire, Cameroon, Costa Rica, Cape Verde, Djibouti, Dominican Republic, Algeria, Ecuador, Equatorial Guinea, Ethiopia, Gabon, Georgia, French Guiana, Ghana, Gibraltar, Gambia, Guinea Republie, GUADELOUPE, Congo, Guatemala, Guinea Bissau, Honduras, Croatia, Iraq, Iceland, Laos, Liechtenstein, Liberia, Lesotho, Morocco, Moldova Republic of, Madagascar, Macedonia Former Yugosiav Republic, Mali, Martinique, Mauritania, Malta, Mauritius, Mozambique, Niger, Nigeria, Nicaragua, Nepal, Bosnia &amp; Herzegovina, Peru, Papua New Cuinea, SAINT PIERRE AND MIQUELON, Reunion island, MONTENEGRO, REPUBLIC OF, MONTENEGRO, REPUBLIC OF, RWANDA, Seychelles, Sierra Leone, slovakia, San Marino, Senegal, EL Salvador, Swaziland, Chad, Togo, Tunisia, Tanzania, Uganda, VATICAN CITY, Zambia, Zimbabwe</t>
  </si>
  <si>
    <t xml:space="preserve"> 安道尔共和国, 阿富汗, 阿尔巴尼亚, 安哥拉, 布基纳法索, 布隆迪, 贝宁, 博茨瓦纳, 白俄罗斯, 中非共和国, 科特迪瓦, 喀麦隆, 哥斯达黎加, 佛得角, 吉布提, 多米尼加共和国, 阿尔及利亚, 厄瓜多尔, 赤道几内亚, 埃塞俄比亚, 加蓬, 格鲁吉亚, 法属圭亚那, 加纳, 直布罗陀, 冈比亚, 几内亚, 瓜德罗普岛, 刚果, 危地马拉, 几内亚比绍, 洪都拉斯, 克罗地亚, 伊拉克, 冰岛, 老挝, 列支敦士登, 利比里亚, 莱索托, 摩洛哥, 摩尔多瓦, 马达加斯加, 马其顿, 马里, 马提尼克岛, 毛里塔尼亚, 马耳他, 毛里求斯, 莫桑比克, 尼日尔, 尼日利亚, 尼加拉瓜, 尼泊尔, 波斯尼亚和黑塞哥维那, 秘鲁, 巴布亚新几内亚, 圣皮埃尔和密克隆, 留尼旺岛, 黑山共和国, 黑山共和国, 卢旺达, 塞舌尔, 塞拉利昂, 期洛伐克, 圣马力诺, 塞内加尔, 萨尔瓦多, 斯威士兰, 乍得, 多哥, 突尼斯, 坦桑尼亚, 乌干达, 梵蒂冈, 赞比亚, 津巴布韦</t>
  </si>
  <si>
    <t>未含燃油及安检</t>
  </si>
  <si>
    <t xml:space="preserve"> 深圳TNT全球15N代理价</t>
  </si>
  <si>
    <t>生效日期：2021/3/12</t>
  </si>
  <si>
    <t>Product</t>
  </si>
  <si>
    <t>23-47kg</t>
  </si>
  <si>
    <t>48-72kg</t>
  </si>
  <si>
    <t>73-101kg</t>
  </si>
  <si>
    <t>102-300kg</t>
  </si>
  <si>
    <t>301-500kg</t>
  </si>
  <si>
    <t>501-1000kg</t>
  </si>
  <si>
    <t>1001+</t>
  </si>
  <si>
    <t>15N</t>
  </si>
  <si>
    <t>奥地利,比利时,丹麦,法国, 德国,爱尔兰，意大利,西班牙, 卢森堡,荷兰,瑞士,英国</t>
  </si>
  <si>
    <t>卡塔尔，科威特，以色列，黎巴嫩，约旦，埃及</t>
  </si>
  <si>
    <t>备注：随货提供三张发票。</t>
  </si>
  <si>
    <t>TNT不可叠加要求</t>
  </si>
  <si>
    <t>FBA要求:自行提供税号清关,另收取申报价值30%押金帐单下来多退少补;</t>
  </si>
  <si>
    <t>1.报价说明：未含燃油及安检费0.5/KG(最低5/票,最高100/票);</t>
  </si>
  <si>
    <t>2.报关费用：单独报关费150元/票;单独报关(随货发票与报关资料申报不一致)200元/票;</t>
  </si>
  <si>
    <t>3.电池费用：可接带电池产品要求独立包装，单票超过2个电池要求提供MSDS及贴电池标签或我司代做;代做需运单写明电池参数:型号、容量、电压；(如:PM-33, 800mAH, 3.7V)；代做风险由交货公司承担，必须要纸箱包装；清单须注明"2个内或超2个"。未注明查到将收取风险控制金100-200元/票。</t>
  </si>
  <si>
    <t>4.包装要求及费用：可接木箱包装不加收费用要有可打开的门铰;尺寸:欧洲不超:240*120*150CM超过请单询，单票不能超99件！</t>
  </si>
  <si>
    <t>5.特别说明：发票必须申报中英文品名及10位数海关编码(如未填写视为我司代做,如遇清关等问题后果贵司承担!)</t>
  </si>
  <si>
    <t>俄罗斯:只能到“莫斯科Moscow”和“圣彼得堡St Petersburg”；且收货人必须为公司才可以,请自行检查是否有公司名否则后果自负!</t>
  </si>
  <si>
    <t>6.产品说明：不接U盘;</t>
  </si>
  <si>
    <t>7.偏远费：偏远费：RMB3.5*油/KG（最低收费180*油/票);</t>
  </si>
  <si>
    <t>8.全部遗失赔偿：货样每票赔偿20USD/KG(最高赔偿不超过USD100/票),文件USD10/票(低于此标准的,按发票价值赔偿;客户可另外购买保险;</t>
  </si>
  <si>
    <t>10.截单时间：周一至周六15:00；</t>
  </si>
  <si>
    <t>10.材积计算：长*宽*高/5000．</t>
  </si>
  <si>
    <r>
      <rPr>
        <sz val="10"/>
        <rFont val="宋体"/>
        <charset val="134"/>
      </rPr>
      <t>11.相关规定：</t>
    </r>
    <r>
      <rPr>
        <b/>
        <sz val="10"/>
        <rFont val="宋体"/>
        <charset val="134"/>
      </rPr>
      <t>TNT操作要求及相关附加费用规定说明</t>
    </r>
    <r>
      <rPr>
        <sz val="10"/>
        <rFont val="宋体"/>
        <charset val="134"/>
      </rPr>
      <t>，请首页点击进入查看。</t>
    </r>
  </si>
  <si>
    <r>
      <rPr>
        <b/>
        <sz val="10"/>
        <color indexed="8"/>
        <rFont val="Arial"/>
        <charset val="0"/>
      </rPr>
      <t xml:space="preserve">    2014</t>
    </r>
    <r>
      <rPr>
        <b/>
        <sz val="10"/>
        <color indexed="8"/>
        <rFont val="宋体"/>
        <charset val="134"/>
      </rPr>
      <t>年</t>
    </r>
    <r>
      <rPr>
        <b/>
        <sz val="10"/>
        <color indexed="8"/>
        <rFont val="Arial"/>
        <charset val="0"/>
      </rPr>
      <t>7</t>
    </r>
    <r>
      <rPr>
        <b/>
        <sz val="10"/>
        <color indexed="8"/>
        <rFont val="宋体"/>
        <charset val="134"/>
      </rPr>
      <t>月</t>
    </r>
    <r>
      <rPr>
        <b/>
        <sz val="10"/>
        <color indexed="8"/>
        <rFont val="Arial"/>
        <charset val="0"/>
      </rPr>
      <t xml:space="preserve">1日起TNT将对超大货物加收附加费(按每票收取)： </t>
    </r>
  </si>
  <si>
    <r>
      <rPr>
        <sz val="10"/>
        <color indexed="8"/>
        <rFont val="Arial"/>
        <charset val="0"/>
      </rPr>
      <t xml:space="preserve">    1).</t>
    </r>
    <r>
      <rPr>
        <sz val="10"/>
        <color indexed="8"/>
        <rFont val="宋体"/>
        <charset val="134"/>
      </rPr>
      <t>对于单件实重少于</t>
    </r>
    <r>
      <rPr>
        <sz val="10"/>
        <color indexed="8"/>
        <rFont val="Arial"/>
        <charset val="0"/>
      </rPr>
      <t>30KG</t>
    </r>
    <r>
      <rPr>
        <sz val="10"/>
        <color indexed="8"/>
        <rFont val="宋体"/>
        <charset val="134"/>
      </rPr>
      <t>货物</t>
    </r>
    <r>
      <rPr>
        <sz val="10"/>
        <color indexed="8"/>
        <rFont val="Arial"/>
        <charset val="0"/>
      </rPr>
      <t>,</t>
    </r>
    <r>
      <rPr>
        <sz val="10"/>
        <color indexed="8"/>
        <rFont val="宋体"/>
        <charset val="134"/>
      </rPr>
      <t>尺寸超过：</t>
    </r>
  </si>
  <si>
    <r>
      <rPr>
        <sz val="10"/>
        <color indexed="8"/>
        <rFont val="Arial"/>
        <charset val="0"/>
      </rPr>
      <t xml:space="preserve">      120CM*70CM*60CM(</t>
    </r>
    <r>
      <rPr>
        <sz val="10"/>
        <color indexed="8"/>
        <rFont val="宋体"/>
        <charset val="134"/>
      </rPr>
      <t>不分长宽高</t>
    </r>
    <r>
      <rPr>
        <sz val="10"/>
        <color indexed="8"/>
        <rFont val="Arial"/>
        <charset val="0"/>
      </rPr>
      <t>)---</t>
    </r>
    <r>
      <rPr>
        <sz val="10"/>
        <color indexed="8"/>
        <rFont val="宋体"/>
        <charset val="134"/>
      </rPr>
      <t>全球及经济快递；</t>
    </r>
  </si>
  <si>
    <r>
      <rPr>
        <sz val="10"/>
        <color indexed="8"/>
        <rFont val="Arial"/>
        <charset val="0"/>
      </rPr>
      <t xml:space="preserve">    2).</t>
    </r>
    <r>
      <rPr>
        <sz val="10"/>
        <color indexed="8"/>
        <rFont val="宋体"/>
        <charset val="134"/>
      </rPr>
      <t>对于单件实重大于</t>
    </r>
    <r>
      <rPr>
        <sz val="10"/>
        <color indexed="8"/>
        <rFont val="Arial"/>
        <charset val="0"/>
      </rPr>
      <t>30KG</t>
    </r>
    <r>
      <rPr>
        <sz val="10"/>
        <color indexed="8"/>
        <rFont val="宋体"/>
        <charset val="134"/>
      </rPr>
      <t>货物</t>
    </r>
    <r>
      <rPr>
        <sz val="10"/>
        <color indexed="8"/>
        <rFont val="Arial"/>
        <charset val="0"/>
      </rPr>
      <t>,尺寸超过：</t>
    </r>
  </si>
  <si>
    <r>
      <rPr>
        <sz val="10"/>
        <color indexed="8"/>
        <rFont val="Arial"/>
        <charset val="0"/>
      </rPr>
      <t>      120CM*120CM*150CM(</t>
    </r>
    <r>
      <rPr>
        <sz val="10"/>
        <color indexed="8"/>
        <rFont val="宋体"/>
        <charset val="134"/>
      </rPr>
      <t xml:space="preserve">高150cm固定,其两边不分)---全球快递 </t>
    </r>
  </si>
  <si>
    <r>
      <rPr>
        <sz val="10"/>
        <color indexed="8"/>
        <rFont val="Arial"/>
        <charset val="0"/>
      </rPr>
      <t xml:space="preserve">      240CM*120CM*180CM(</t>
    </r>
    <r>
      <rPr>
        <sz val="10"/>
        <color indexed="8"/>
        <rFont val="宋体"/>
        <charset val="134"/>
      </rPr>
      <t>高</t>
    </r>
    <r>
      <rPr>
        <sz val="10"/>
        <color indexed="8"/>
        <rFont val="Arial"/>
        <charset val="0"/>
      </rPr>
      <t>180cm</t>
    </r>
    <r>
      <rPr>
        <sz val="10"/>
        <color indexed="8"/>
        <rFont val="宋体"/>
        <charset val="134"/>
      </rPr>
      <t>固定</t>
    </r>
    <r>
      <rPr>
        <sz val="10"/>
        <color indexed="8"/>
        <rFont val="Arial"/>
        <charset val="0"/>
      </rPr>
      <t>,其两边不分)---经济快递</t>
    </r>
  </si>
  <si>
    <t>以上两个条件都加收RMB125/票附加费(另加燃油费)</t>
  </si>
  <si>
    <t>大陆TNT空派S87除6000价</t>
  </si>
  <si>
    <t>执行日期（3月7-3月13日）</t>
  </si>
  <si>
    <t>国家和分区</t>
  </si>
  <si>
    <t>55-104</t>
  </si>
  <si>
    <t>105-200KG</t>
  </si>
  <si>
    <t>201-300KG</t>
  </si>
  <si>
    <t>301-499KG</t>
  </si>
  <si>
    <t>500-999KG</t>
  </si>
  <si>
    <t>1000KG+</t>
  </si>
  <si>
    <t>到达时间</t>
  </si>
  <si>
    <t>Germany /德国</t>
  </si>
  <si>
    <t>-</t>
  </si>
  <si>
    <t>7-10天</t>
  </si>
  <si>
    <t>托盘货价卡基础+2CNY,单票货物重量低于500kg的单独报关件需要在价卡基础上+1CNY</t>
  </si>
  <si>
    <t>England/英国</t>
  </si>
  <si>
    <t>Netherlands/荷兰</t>
  </si>
  <si>
    <t>France/法国</t>
  </si>
  <si>
    <t>单票限1吨以下，托盘货价卡基础+2CNY,单票货物重量低于500kg的单独报关件需要在价卡基础上+1CNY</t>
  </si>
  <si>
    <t>Poland/波兰</t>
  </si>
  <si>
    <t>8-11天</t>
  </si>
  <si>
    <t>10-13天</t>
  </si>
  <si>
    <t>深圳直接出仓，托盘货价卡基础+2CNY,单票货物重量低于500kg的单独报关件需要在价卡基础上+1CNY</t>
  </si>
  <si>
    <t>Inovice上一定要有货物HS Code</t>
  </si>
  <si>
    <t>Australia/澳洲(SYD邮编2开头）</t>
  </si>
  <si>
    <t>6-8天</t>
  </si>
  <si>
    <t>深圳直接出仓，SZX直飞SYD，Daily有航班，仅限散箱，超重货，托盘货请另单独询价</t>
  </si>
  <si>
    <t>Australia/澳洲(MEL邮编3,7开头）</t>
  </si>
  <si>
    <t>8-10天</t>
  </si>
  <si>
    <t>深圳直接出仓，仅限散箱，超重货，托盘货请另单独询价</t>
  </si>
  <si>
    <t>Australia/澳洲(BNE邮编4开头）</t>
  </si>
  <si>
    <t>Australia/澳洲(ADL邮编5开头）</t>
  </si>
  <si>
    <t>Australia/澳洲(PER邮编6开头）</t>
  </si>
  <si>
    <t>South Africa/南非</t>
  </si>
  <si>
    <t>9-12天</t>
  </si>
  <si>
    <t>S87服务,可接超重或超大货!西班牙:Canary Islands加利那群岛,Melilla梅利利亚,Ceuta休达无服务.英国货物价值不能超过USD 12000</t>
  </si>
  <si>
    <t>澳大利亚收件方必须有公司名,发票要体现原产地国家信息和贸易条款如DDP/DDU/CIF等</t>
  </si>
  <si>
    <t>其它备注:</t>
  </si>
  <si>
    <t>1.包装要求：
1&gt;可接木箱包装要有可打开的阀门超40KG需打9CM卡脚及卡脚要用木条连接;
2&gt;大件货物宽度需超过45CM确保站立平稳;</t>
  </si>
  <si>
    <t>点击木箱打脚样板</t>
  </si>
  <si>
    <t>2.特殊要求：
1&gt;航空箱加收235元/件;
2&gt;不接带磁性及需要商检的货物如竹/藤/木制品和玩具等等请自行把控,如已经出运直接收取相关费用500元/票,不得争议;
3&gt;随货提供三张发票;</t>
  </si>
  <si>
    <t>3.单独报关费用:150/票(500KG内另加1/KG)；报关货物如遇海关查货或因客户不能及时提供海关所需文件而导致的机场仓储费用，我司有权按照RMB 0.35/KG/day收取仓储费用（货物自入仓到交单超过36小时将产生仓租，无免仓期）无帐单提供;</t>
  </si>
  <si>
    <t>4.产品要求：不接带电池产品及敏感货和旧货,书籍；货到机场货站查出罚款3000元/票以上并收取由此产生的仓储费等费用（如果仓租费用是因为该主单中的子单号导致，该主单号产生的所有仓租费用将纳入子单号收取）;</t>
  </si>
  <si>
    <t>5.需提供装箱单；单票不能超99件；</t>
  </si>
  <si>
    <t>6.尺寸不超过:240*120*150 CM,单件重量不超过1000KG,单票不超1500KG,超过来电咨询。</t>
  </si>
  <si>
    <t>7.预计时间是指：航班正常起飞之后计算,以及到达目的地城市正常清关和派送的时间。参展货物另外确认;</t>
  </si>
  <si>
    <t>8.如货物因清关或者其它原因导致退回产生的所有费用(无论是否有账单)都要另外加收安检费及增值税6%,请各客户注意!!!</t>
  </si>
  <si>
    <t>9.偏远费：收费标准:RMB2.1/KG另加燃油费</t>
  </si>
  <si>
    <t>10.全部遗失赔偿：货样每票赔偿最高赔偿不超过USD100/票,(低于此标准的,按发票价值赔偿)；</t>
  </si>
  <si>
    <t>11.截单时间：周一至周六15:00；</t>
  </si>
  <si>
    <t>12.材积计算：长*宽*高/6000;</t>
  </si>
  <si>
    <t>大陆中速TNT小货特惠价</t>
  </si>
  <si>
    <t>Weight(KG)</t>
  </si>
  <si>
    <t>七区:英国，比利时，荷兰，德国</t>
  </si>
  <si>
    <t>八区:欧洲十二国</t>
  </si>
  <si>
    <t>九区:东欧国家</t>
  </si>
  <si>
    <t>十一区:巴林，阿联酋，沙特，以色列</t>
  </si>
  <si>
    <t>十六区:新西兰，澳大利亚</t>
  </si>
  <si>
    <t>十七区:斯里兰卡</t>
  </si>
  <si>
    <t>POX地址,等没有城市,品名 HS 数量 申报 等影响出口的货物,我公司不在做通知,如果货物被发出,我司也不负责.退回需要2-3天.执行日期2020年11月6日，取消排仓费，防疫物品暂停收货。</t>
  </si>
  <si>
    <t>1:上述价格（人民币)包燃油,免私人，免偏远费 体积除5000，重量以现场为准,有单报关100 买单报关100元.</t>
  </si>
  <si>
    <t>2:上述价格不包含目的地关税, 目的地正式报关费，仓储费以及由于收件人不能配合而引致的退件费等杂费；DDP手续费200元/票</t>
  </si>
  <si>
    <t>3:PAK袋子里面不可以装箱子，否则计抛重，PAK重量不可以超2KG，必须使用我公司指定的标准发票2张，没有按照要求做的，全部做扣货处理，不在通知</t>
  </si>
  <si>
    <t>4:仿牌, 液体, 粉末,笔类， 食品, 鲜货, 药品, 腐蚀性物品, 易燃易爆军火武器等违禁品,一旦发现做扣货扣运费处理.并且罚款5000元，货物遗失最高赔偿100USD，文件无赔偿。</t>
  </si>
  <si>
    <r>
      <rPr>
        <b/>
        <sz val="12"/>
        <color rgb="FFFF0000"/>
        <rFont val="Arial"/>
        <charset val="0"/>
      </rPr>
      <t>5:</t>
    </r>
    <r>
      <rPr>
        <b/>
        <sz val="12"/>
        <color indexed="10"/>
        <rFont val="宋体"/>
        <charset val="134"/>
      </rPr>
      <t>延误不赔偿，破损不赔偿，超区派送费</t>
    </r>
    <r>
      <rPr>
        <b/>
        <sz val="12"/>
        <color indexed="10"/>
        <rFont val="Arial"/>
        <charset val="0"/>
      </rPr>
      <t>1</t>
    </r>
    <r>
      <rPr>
        <b/>
        <sz val="12"/>
        <color indexed="10"/>
        <rFont val="宋体"/>
        <charset val="134"/>
      </rPr>
      <t>年内通知有效，磁检</t>
    </r>
    <r>
      <rPr>
        <b/>
        <sz val="12"/>
        <color indexed="10"/>
        <rFont val="Arial"/>
        <charset val="0"/>
      </rPr>
      <t>1.5</t>
    </r>
    <r>
      <rPr>
        <b/>
        <sz val="12"/>
        <color indexed="10"/>
        <rFont val="宋体"/>
        <charset val="134"/>
      </rPr>
      <t>元</t>
    </r>
    <r>
      <rPr>
        <b/>
        <sz val="12"/>
        <color indexed="10"/>
        <rFont val="Arial"/>
        <charset val="0"/>
      </rPr>
      <t>/KG</t>
    </r>
    <r>
      <rPr>
        <b/>
        <sz val="12"/>
        <color indexed="10"/>
        <rFont val="宋体"/>
        <charset val="134"/>
      </rPr>
      <t>，手续费另加</t>
    </r>
    <r>
      <rPr>
        <b/>
        <sz val="12"/>
        <color indexed="10"/>
        <rFont val="Arial"/>
        <charset val="0"/>
      </rPr>
      <t>50</t>
    </r>
    <r>
      <rPr>
        <b/>
        <sz val="12"/>
        <color indexed="10"/>
        <rFont val="宋体"/>
        <charset val="134"/>
      </rPr>
      <t>元。</t>
    </r>
  </si>
  <si>
    <r>
      <rPr>
        <b/>
        <sz val="12"/>
        <color rgb="FFFF0000"/>
        <rFont val="Arial"/>
        <charset val="0"/>
      </rPr>
      <t>6</t>
    </r>
    <r>
      <rPr>
        <b/>
        <sz val="12"/>
        <color indexed="10"/>
        <rFont val="宋体"/>
        <charset val="134"/>
      </rPr>
      <t>：如因收件人名不全导致退回，</t>
    </r>
    <r>
      <rPr>
        <b/>
        <sz val="12"/>
        <color indexed="10"/>
        <rFont val="Arial"/>
        <charset val="0"/>
      </rPr>
      <t>TNT</t>
    </r>
    <r>
      <rPr>
        <b/>
        <sz val="12"/>
        <color indexed="10"/>
        <rFont val="宋体"/>
        <charset val="134"/>
      </rPr>
      <t>是不通知，直接退回，并且需要承担退回运费和进口关税务，必须面单上填写公司名字，没有公司名，请一定在面单公司名处填写收件人全名，因不按照规定操作导致国外退回，客户自行承担，（特别注意，中速面单的收件人名和公司名是必须填写，没有公司名请做公司处填写收件人全名，包括发票）</t>
    </r>
    <r>
      <rPr>
        <b/>
        <sz val="12"/>
        <color indexed="10"/>
        <rFont val="Arial"/>
        <charset val="0"/>
      </rPr>
      <t xml:space="preserve">
</t>
    </r>
  </si>
  <si>
    <r>
      <rPr>
        <b/>
        <sz val="12"/>
        <color rgb="FFFF0000"/>
        <rFont val="Arial"/>
        <charset val="0"/>
      </rPr>
      <t xml:space="preserve">7:  </t>
    </r>
    <r>
      <rPr>
        <b/>
        <sz val="12"/>
        <color indexed="10"/>
        <rFont val="宋体"/>
        <charset val="134"/>
      </rPr>
      <t>快件退回费用不提供</t>
    </r>
    <r>
      <rPr>
        <b/>
        <sz val="12"/>
        <color indexed="10"/>
        <rFont val="Arial"/>
        <charset val="0"/>
      </rPr>
      <t>TNT</t>
    </r>
    <r>
      <rPr>
        <b/>
        <sz val="12"/>
        <color indexed="10"/>
        <rFont val="宋体"/>
        <charset val="134"/>
      </rPr>
      <t>账单，以我司通知为准，关税</t>
    </r>
    <r>
      <rPr>
        <b/>
        <sz val="12"/>
        <color indexed="10"/>
        <rFont val="Arial"/>
        <charset val="0"/>
      </rPr>
      <t>DDP</t>
    </r>
    <r>
      <rPr>
        <b/>
        <sz val="12"/>
        <color indexed="10"/>
        <rFont val="宋体"/>
        <charset val="134"/>
      </rPr>
      <t>不提供账单，以我司账单为准。</t>
    </r>
  </si>
  <si>
    <t>8：截单时间周一至周五16点，第2天提取，周六17点，周一提取转运.</t>
  </si>
  <si>
    <t>9：赔偿：丢失，破损等不可控因素，TNT每票最高赔偿500美金。</t>
  </si>
  <si>
    <t>10.如因收件人无法清关，不按照规定操作导致国外退回，客户自行承担，TNT是不通知，直接退回，并且需要承担退回运费和进口关税务，无法提供账单。</t>
  </si>
  <si>
    <t>中文国家</t>
  </si>
  <si>
    <t>国家代码</t>
  </si>
  <si>
    <t>英文国家</t>
  </si>
  <si>
    <t>NETHERLANDS</t>
  </si>
  <si>
    <t>CZECH REPUBLIC</t>
  </si>
  <si>
    <t>香港联邦IE代理价格</t>
  </si>
  <si>
    <t>我司自主打单操作</t>
  </si>
  <si>
    <t>暂停中</t>
  </si>
  <si>
    <t xml:space="preserve">     分区       重量</t>
  </si>
  <si>
    <t>A</t>
  </si>
  <si>
    <t>C</t>
  </si>
  <si>
    <t>D</t>
  </si>
  <si>
    <t>E</t>
  </si>
  <si>
    <t>F</t>
  </si>
  <si>
    <t>G</t>
  </si>
  <si>
    <t>H</t>
  </si>
  <si>
    <t>K</t>
  </si>
  <si>
    <t>L</t>
  </si>
  <si>
    <t>M</t>
  </si>
  <si>
    <t>N</t>
  </si>
  <si>
    <t>O</t>
  </si>
  <si>
    <t>P</t>
  </si>
  <si>
    <t>Q</t>
  </si>
  <si>
    <t>R</t>
  </si>
  <si>
    <t>S</t>
  </si>
  <si>
    <t>T</t>
  </si>
  <si>
    <t>U</t>
  </si>
  <si>
    <t>X</t>
  </si>
  <si>
    <t>Y</t>
  </si>
  <si>
    <t>Z</t>
  </si>
  <si>
    <t>1（美国一区）</t>
  </si>
  <si>
    <t>2（美国二区）</t>
  </si>
  <si>
    <t>21-44KG</t>
  </si>
  <si>
    <t>45-70KG</t>
  </si>
  <si>
    <t>71-99KG</t>
  </si>
  <si>
    <t>100-299KG</t>
  </si>
  <si>
    <t xml:space="preserve"> 300-499KG</t>
  </si>
  <si>
    <t xml:space="preserve"> 500-999KG</t>
  </si>
  <si>
    <t>1000KG以上</t>
  </si>
  <si>
    <t>1、以上价格不包括燃油附加费及当地产生的一些费用,每月燃油费以网站公布的最新信息为准，材积除以5000CM；内置或配套电池，另加30元/票电池费。可以出移动电源，需加3.5元/KG操作费，另加450元/票DG费，联邦旺季附加费更新，（1区，2区，N）区按11RMB/KG*U，（G，E）区5.5元/KG*U，（澳大利亚，新西兰，文莱）国家按7RMB/KG*U,不足1KG按1KG计费。除 1区、2区、N区、G区和E区 澳大利亚、新西兰和文莱外，其它分区和国家加收排仓费4RMB/KG，不足1KG按1KG计费。</t>
  </si>
  <si>
    <r>
      <rPr>
        <sz val="10"/>
        <rFont val="宋体"/>
        <charset val="134"/>
      </rPr>
      <t>2、</t>
    </r>
    <r>
      <rPr>
        <b/>
        <sz val="10"/>
        <color indexed="10"/>
        <rFont val="宋体"/>
        <charset val="134"/>
      </rPr>
      <t>清、运单请注明“联邦IE代理价”</t>
    </r>
    <r>
      <rPr>
        <sz val="10"/>
        <rFont val="宋体"/>
        <charset val="134"/>
      </rPr>
      <t>，否则按FEDEX公布价计费,原发票出口，若使用联邦运单，可原单号中转；</t>
    </r>
  </si>
  <si>
    <t>3.非堆叠货件附加费：IPF/IEF超大超重包裹要求“禁止堆叠”时，每票RMB1472*燃油</t>
  </si>
  <si>
    <t>4、不接受纯电池，配套及内置电池请自行做好电池资料并贴好电池标签，并在运单上注明电池类别、型号和WH值；</t>
  </si>
  <si>
    <t>5、此渠道暂不接受单件重量超过68KG,单边超274CM,货物单件的规格为1长+2宽+2高大于330CM；若联邦收到超过此类货物会以此服务的公布价收费，我司会以联邦收费标准向寄件人收取；</t>
  </si>
  <si>
    <r>
      <rPr>
        <sz val="10"/>
        <rFont val="宋体"/>
        <charset val="134"/>
      </rPr>
      <t>6、收件地址属偏远地区需加收附加费,</t>
    </r>
    <r>
      <rPr>
        <sz val="10"/>
        <rFont val="宋体"/>
        <charset val="134"/>
      </rPr>
      <t>1年</t>
    </r>
    <r>
      <rPr>
        <sz val="10"/>
        <rFont val="宋体"/>
        <charset val="134"/>
      </rPr>
      <t>内通知有效，收费标准为4RMB/KG，最低收费200RMB，偏远费需乘当月燃油附加费；</t>
    </r>
  </si>
  <si>
    <t>7、货物发票上的申报价值超过一定金额时将额外产生香港出口报关费用，收费标准为：当申报价值超过10000USD时，每票需加收100RMB,申报价值每增加5000USD，加收20RMB。</t>
  </si>
  <si>
    <t>8、本渠道接受香港交货，接受一般贸易报关，报关费300元/票。</t>
  </si>
  <si>
    <t>9、深圳结单时间：周一到周五中午13点，周六上午8点，周天只收货不出货.当天转运。</t>
  </si>
  <si>
    <t>10、目的地关税按国际惯例由收件人支付，若收件人拒付，会直接转为发件人支付，若发件人选择关税预付，关税金额以联邦账单为准</t>
  </si>
  <si>
    <t>11、此渠道延误不赔偿，实际丢失、损毁的货件按照走货发票的申报价值赔偿，但赔偿最高不超过100USD，不赔运费，不承担连带损失，若因包装不当产生的损失，我司不予赔偿。此渠道暂不提供联邦保险，发件人可自行购买保险，货委托我司代买其他保险；</t>
  </si>
  <si>
    <t>12、请在运单、发票上注明商品编码，否则视同接受我司操作意见，出现任何问题由贵司自行承担，不再另行通知</t>
  </si>
  <si>
    <t>13，住宅区附加费：RMB30/票（需另外加收燃油附加费）；若寄运超大超重包裹（IEF/IPF服务包裹）住宅地区派送附加费则为RMB31/票（需另外加收燃油附加费）（仅适用于美国，波多黎各，加拿大）。若已收取偏远地区派送附加费，则不需要再收取此住宅附加费；此费用将不单独提供原始帐单，以网站显示为准</t>
  </si>
  <si>
    <r>
      <rPr>
        <b/>
        <sz val="10"/>
        <color indexed="10"/>
        <rFont val="宋体"/>
        <charset val="134"/>
      </rPr>
      <t>14:</t>
    </r>
    <r>
      <rPr>
        <b/>
        <sz val="10"/>
        <color indexed="10"/>
        <rFont val="宋体"/>
        <charset val="134"/>
      </rPr>
      <t>第三方关税附加费</t>
    </r>
    <r>
      <rPr>
        <b/>
        <sz val="10"/>
        <color indexed="10"/>
        <rFont val="宋体"/>
        <charset val="134"/>
      </rPr>
      <t>:</t>
    </r>
    <r>
      <rPr>
        <b/>
        <sz val="10"/>
        <color indexed="10"/>
        <rFont val="宋体"/>
        <charset val="134"/>
      </rPr>
      <t>按照运费总金额的</t>
    </r>
    <r>
      <rPr>
        <b/>
        <sz val="10"/>
        <color indexed="10"/>
        <rFont val="宋体"/>
        <charset val="134"/>
      </rPr>
      <t>2.5%</t>
    </r>
    <r>
      <rPr>
        <b/>
        <sz val="10"/>
        <color indexed="10"/>
        <rFont val="宋体"/>
        <charset val="134"/>
      </rPr>
      <t>收取，最低按</t>
    </r>
    <r>
      <rPr>
        <b/>
        <sz val="10"/>
        <color indexed="10"/>
        <rFont val="宋体"/>
        <charset val="134"/>
      </rPr>
      <t>RMB90/</t>
    </r>
    <r>
      <rPr>
        <b/>
        <sz val="10"/>
        <color indexed="10"/>
        <rFont val="宋体"/>
        <charset val="134"/>
      </rPr>
      <t>票（需另外加收燃油附加费）</t>
    </r>
  </si>
  <si>
    <t>15、本报价自2020年9月14日00：00到2020年12月31日，之前报价一律作废。</t>
  </si>
  <si>
    <r>
      <rPr>
        <b/>
        <sz val="11"/>
        <color rgb="FF000000"/>
        <rFont val="宋体"/>
        <charset val="134"/>
      </rPr>
      <t>5月26日起，香港联邦体积附加费及大货</t>
    </r>
    <r>
      <rPr>
        <b/>
        <sz val="11"/>
        <color rgb="FF000000"/>
        <rFont val="Verdana"/>
        <charset val="134"/>
      </rPr>
      <t>/</t>
    </r>
    <r>
      <rPr>
        <b/>
        <sz val="11"/>
        <color rgb="FF000000"/>
        <rFont val="宋体"/>
        <charset val="134"/>
      </rPr>
      <t>特大包裹附加费更新：</t>
    </r>
  </si>
  <si>
    <r>
      <rPr>
        <b/>
        <sz val="11"/>
        <color rgb="FF000000"/>
        <rFont val="Verdana"/>
        <charset val="134"/>
      </rPr>
      <t>     </t>
    </r>
    <r>
      <rPr>
        <b/>
        <sz val="11"/>
        <color rgb="FF000000"/>
        <rFont val="宋体"/>
        <charset val="134"/>
      </rPr>
      <t>（</t>
    </r>
    <r>
      <rPr>
        <b/>
        <sz val="11"/>
        <color rgb="FF000000"/>
        <rFont val="Verdana"/>
        <charset val="134"/>
      </rPr>
      <t>1</t>
    </r>
    <r>
      <rPr>
        <b/>
        <sz val="11"/>
        <color rgb="FF000000"/>
        <rFont val="宋体"/>
        <charset val="134"/>
      </rPr>
      <t>）额外手续附加费</t>
    </r>
    <r>
      <rPr>
        <b/>
        <sz val="11"/>
        <color rgb="FF000000"/>
        <rFont val="Verdana"/>
        <charset val="134"/>
      </rPr>
      <t>-</t>
    </r>
    <r>
      <rPr>
        <b/>
        <sz val="11"/>
        <color rgb="FF000000"/>
        <rFont val="宋体"/>
        <charset val="134"/>
      </rPr>
      <t>体积：每张提单人民币</t>
    </r>
    <r>
      <rPr>
        <b/>
        <sz val="11"/>
        <color rgb="FF000000"/>
        <rFont val="Verdana"/>
        <charset val="134"/>
      </rPr>
      <t>38</t>
    </r>
    <r>
      <rPr>
        <b/>
        <sz val="11"/>
        <color rgb="FF000000"/>
        <rFont val="宋体"/>
        <charset val="134"/>
      </rPr>
      <t>元（适用于</t>
    </r>
    <r>
      <rPr>
        <b/>
        <sz val="11"/>
        <color rgb="FF000000"/>
        <rFont val="Verdana"/>
        <charset val="134"/>
      </rPr>
      <t>IF</t>
    </r>
    <r>
      <rPr>
        <b/>
        <sz val="11"/>
        <color rgb="FF000000"/>
        <rFont val="宋体"/>
        <charset val="134"/>
      </rPr>
      <t>、</t>
    </r>
    <r>
      <rPr>
        <b/>
        <sz val="11"/>
        <color rgb="FF000000"/>
        <rFont val="Verdana"/>
        <charset val="134"/>
      </rPr>
      <t>IP</t>
    </r>
    <r>
      <rPr>
        <b/>
        <sz val="11"/>
        <color rgb="FF000000"/>
        <rFont val="宋体"/>
        <charset val="134"/>
      </rPr>
      <t>及</t>
    </r>
    <r>
      <rPr>
        <b/>
        <sz val="11"/>
        <color rgb="FF000000"/>
        <rFont val="Verdana"/>
        <charset val="134"/>
      </rPr>
      <t>IE</t>
    </r>
    <r>
      <rPr>
        <b/>
        <sz val="11"/>
        <color rgb="FF000000"/>
        <rFont val="宋体"/>
        <charset val="134"/>
      </rPr>
      <t>服务）。任何包里最长的边超过</t>
    </r>
    <r>
      <rPr>
        <b/>
        <sz val="11"/>
        <color rgb="FF000000"/>
        <rFont val="Verdana"/>
        <charset val="134"/>
      </rPr>
      <t>121</t>
    </r>
    <r>
      <rPr>
        <b/>
        <sz val="11"/>
        <color rgb="FF000000"/>
        <rFont val="宋体"/>
        <charset val="134"/>
      </rPr>
      <t>厘米；或第二最长的边超过</t>
    </r>
    <r>
      <rPr>
        <b/>
        <sz val="11"/>
        <color rgb="FF000000"/>
        <rFont val="Verdana"/>
        <charset val="134"/>
      </rPr>
      <t>76</t>
    </r>
    <r>
      <rPr>
        <b/>
        <sz val="11"/>
        <color rgb="FF000000"/>
        <rFont val="宋体"/>
        <charset val="134"/>
      </rPr>
      <t>厘米，须收取此附加费。若货件已收取「特大包里收费」，则毋须再收取此项「额外手续附加费</t>
    </r>
    <r>
      <rPr>
        <b/>
        <sz val="11"/>
        <color rgb="FF000000"/>
        <rFont val="Verdana"/>
        <charset val="134"/>
      </rPr>
      <t>-</t>
    </r>
    <r>
      <rPr>
        <b/>
        <sz val="11"/>
        <color rgb="FF000000"/>
        <rFont val="宋体"/>
        <charset val="134"/>
      </rPr>
      <t>体积」。</t>
    </r>
  </si>
  <si>
    <r>
      <rPr>
        <b/>
        <sz val="11"/>
        <color rgb="FF000000"/>
        <rFont val="Verdana"/>
        <charset val="134"/>
      </rPr>
      <t>     </t>
    </r>
    <r>
      <rPr>
        <b/>
        <sz val="11"/>
        <color rgb="FF000000"/>
        <rFont val="宋体"/>
        <charset val="134"/>
      </rPr>
      <t>（</t>
    </r>
    <r>
      <rPr>
        <b/>
        <sz val="11"/>
        <color rgb="FF000000"/>
        <rFont val="Verdana"/>
        <charset val="134"/>
      </rPr>
      <t>2</t>
    </r>
    <r>
      <rPr>
        <b/>
        <sz val="11"/>
        <color rgb="FF000000"/>
        <rFont val="宋体"/>
        <charset val="134"/>
      </rPr>
      <t>）额外手续附加费</t>
    </r>
    <r>
      <rPr>
        <b/>
        <sz val="11"/>
        <color rgb="FF000000"/>
        <rFont val="Verdana"/>
        <charset val="134"/>
      </rPr>
      <t>-</t>
    </r>
    <r>
      <rPr>
        <b/>
        <sz val="11"/>
        <color rgb="FF000000"/>
        <rFont val="宋体"/>
        <charset val="134"/>
      </rPr>
      <t>大货：每张提单人民币</t>
    </r>
    <r>
      <rPr>
        <b/>
        <sz val="11"/>
        <color rgb="FF000000"/>
        <rFont val="Verdana"/>
        <charset val="134"/>
      </rPr>
      <t>625</t>
    </r>
    <r>
      <rPr>
        <b/>
        <sz val="11"/>
        <color rgb="FF000000"/>
        <rFont val="宋体"/>
        <charset val="134"/>
      </rPr>
      <t>元（适用于</t>
    </r>
    <r>
      <rPr>
        <b/>
        <sz val="11"/>
        <color rgb="FF000000"/>
        <rFont val="Verdana"/>
        <charset val="134"/>
      </rPr>
      <t>IPF</t>
    </r>
    <r>
      <rPr>
        <b/>
        <sz val="11"/>
        <color rgb="FF000000"/>
        <rFont val="宋体"/>
        <charset val="134"/>
      </rPr>
      <t>及</t>
    </r>
    <r>
      <rPr>
        <b/>
        <sz val="11"/>
        <color rgb="FF000000"/>
        <rFont val="Verdana"/>
        <charset val="134"/>
      </rPr>
      <t>IEF</t>
    </r>
    <r>
      <rPr>
        <b/>
        <sz val="11"/>
        <color rgb="FF000000"/>
        <rFont val="宋体"/>
        <charset val="134"/>
      </rPr>
      <t>服务）。任何大货的货量单位量度最长的边超过</t>
    </r>
    <r>
      <rPr>
        <b/>
        <sz val="11"/>
        <color rgb="FF000000"/>
        <rFont val="Verdana"/>
        <charset val="134"/>
      </rPr>
      <t>157</t>
    </r>
    <r>
      <rPr>
        <b/>
        <sz val="11"/>
        <color rgb="FF000000"/>
        <rFont val="宋体"/>
        <charset val="134"/>
      </rPr>
      <t>厘米，须收取此附加费。</t>
    </r>
  </si>
  <si>
    <r>
      <rPr>
        <b/>
        <sz val="11"/>
        <color rgb="FF000000"/>
        <rFont val="Verdana"/>
        <charset val="134"/>
      </rPr>
      <t>     </t>
    </r>
    <r>
      <rPr>
        <b/>
        <sz val="11"/>
        <color rgb="FF000000"/>
        <rFont val="宋体"/>
        <charset val="134"/>
      </rPr>
      <t>（</t>
    </r>
    <r>
      <rPr>
        <b/>
        <sz val="11"/>
        <color rgb="FF000000"/>
        <rFont val="Verdana"/>
        <charset val="134"/>
      </rPr>
      <t>3</t>
    </r>
    <r>
      <rPr>
        <b/>
        <sz val="11"/>
        <color rgb="FF000000"/>
        <rFont val="宋体"/>
        <charset val="134"/>
      </rPr>
      <t>）特大包裹收费：每张提单人民币</t>
    </r>
    <r>
      <rPr>
        <b/>
        <sz val="11"/>
        <color rgb="FF000000"/>
        <rFont val="Verdana"/>
        <charset val="134"/>
      </rPr>
      <t>625</t>
    </r>
    <r>
      <rPr>
        <b/>
        <sz val="11"/>
        <color rgb="FF000000"/>
        <rFont val="宋体"/>
        <charset val="134"/>
      </rPr>
      <t>元（适用于</t>
    </r>
    <r>
      <rPr>
        <b/>
        <sz val="11"/>
        <color rgb="FF000000"/>
        <rFont val="Verdana"/>
        <charset val="134"/>
      </rPr>
      <t>IF</t>
    </r>
    <r>
      <rPr>
        <b/>
        <sz val="11"/>
        <color rgb="FF000000"/>
        <rFont val="宋体"/>
        <charset val="134"/>
      </rPr>
      <t>、</t>
    </r>
    <r>
      <rPr>
        <b/>
        <sz val="11"/>
        <color rgb="FF000000"/>
        <rFont val="Verdana"/>
        <charset val="134"/>
      </rPr>
      <t>IP</t>
    </r>
    <r>
      <rPr>
        <b/>
        <sz val="11"/>
        <color rgb="FF000000"/>
        <rFont val="宋体"/>
        <charset val="134"/>
      </rPr>
      <t>及</t>
    </r>
    <r>
      <rPr>
        <b/>
        <sz val="11"/>
        <color rgb="FF000000"/>
        <rFont val="Verdana"/>
        <charset val="134"/>
      </rPr>
      <t>IE</t>
    </r>
    <r>
      <rPr>
        <b/>
        <sz val="11"/>
        <color rgb="FF000000"/>
        <rFont val="宋体"/>
        <charset val="134"/>
      </rPr>
      <t>服务）。任何货件内载的包里尺寸如超过</t>
    </r>
    <r>
      <rPr>
        <b/>
        <sz val="11"/>
        <color rgb="FF000000"/>
        <rFont val="Verdana"/>
        <charset val="134"/>
      </rPr>
      <t>243</t>
    </r>
    <r>
      <rPr>
        <b/>
        <sz val="11"/>
        <color rgb="FF000000"/>
        <rFont val="宋体"/>
        <charset val="134"/>
      </rPr>
      <t>厘米长度或</t>
    </r>
    <r>
      <rPr>
        <b/>
        <sz val="11"/>
        <color rgb="FF000000"/>
        <rFont val="Verdana"/>
        <charset val="134"/>
      </rPr>
      <t>330</t>
    </r>
    <r>
      <rPr>
        <b/>
        <sz val="11"/>
        <color rgb="FF000000"/>
        <rFont val="宋体"/>
        <charset val="134"/>
      </rPr>
      <t>厘米长度及周长，须收取此附加费。</t>
    </r>
  </si>
  <si>
    <t>IE/IEF</t>
  </si>
  <si>
    <t>地区中文名称</t>
  </si>
  <si>
    <t>地区英文名称</t>
  </si>
  <si>
    <t>国家/地区二字代码</t>
  </si>
  <si>
    <t>ZONE-美1</t>
  </si>
  <si>
    <t>阿利桑那州</t>
  </si>
  <si>
    <t>Arizona</t>
  </si>
  <si>
    <t>爱达荷州</t>
  </si>
  <si>
    <t>Idaho</t>
  </si>
  <si>
    <t>俄勒冈州</t>
  </si>
  <si>
    <t>Oregon</t>
  </si>
  <si>
    <t>华盛顿</t>
  </si>
  <si>
    <t>Washington</t>
  </si>
  <si>
    <t>加利福尼亚州</t>
  </si>
  <si>
    <t>California</t>
  </si>
  <si>
    <t>科罗拉多州</t>
  </si>
  <si>
    <t>Colorado</t>
  </si>
  <si>
    <t>内华达州</t>
  </si>
  <si>
    <t>Nevada</t>
  </si>
  <si>
    <t>犹他州</t>
  </si>
  <si>
    <t>Utah</t>
  </si>
  <si>
    <t>ZONE-美2</t>
  </si>
  <si>
    <t xml:space="preserve">Puerto Rico </t>
  </si>
  <si>
    <t>ZONE-A</t>
  </si>
  <si>
    <t>ZONE-C</t>
  </si>
  <si>
    <t>Brunei</t>
  </si>
  <si>
    <t xml:space="preserve">新西兰 </t>
  </si>
  <si>
    <t>New Zealand</t>
  </si>
  <si>
    <t>ZONE-D</t>
  </si>
  <si>
    <t>Cambodia</t>
  </si>
  <si>
    <t>LAO PEOPLES DEMOCRATIC REPUBLIC</t>
  </si>
  <si>
    <t>ZONE-E</t>
  </si>
  <si>
    <t>BQ</t>
  </si>
  <si>
    <t>East Timor</t>
  </si>
  <si>
    <t xml:space="preserve">多米尼加共和国 </t>
  </si>
  <si>
    <t>法属波利尼西亚</t>
  </si>
  <si>
    <t xml:space="preserve">斐济 </t>
  </si>
  <si>
    <t xml:space="preserve">Fiji </t>
  </si>
  <si>
    <t>Finland</t>
  </si>
  <si>
    <t>Cook Islands</t>
  </si>
  <si>
    <t>Curacao</t>
  </si>
  <si>
    <t>Liechtenstein</t>
  </si>
  <si>
    <t>American samoa</t>
  </si>
  <si>
    <t xml:space="preserve">葡萄牙 </t>
  </si>
  <si>
    <t xml:space="preserve">Portugal </t>
  </si>
  <si>
    <t xml:space="preserve">萨摩亚 </t>
  </si>
  <si>
    <t>Saipan</t>
  </si>
  <si>
    <t>圣马丁岛</t>
  </si>
  <si>
    <t>St.Maarten</t>
  </si>
  <si>
    <t xml:space="preserve">汤加 </t>
  </si>
  <si>
    <t xml:space="preserve">Tonga </t>
  </si>
  <si>
    <t xml:space="preserve">特立尼达和多巴哥 </t>
  </si>
  <si>
    <t>Trinidad and Tobago</t>
  </si>
  <si>
    <t>瓦里斯和富图纳</t>
  </si>
  <si>
    <t>Wallis And Futuna</t>
  </si>
  <si>
    <t>WF</t>
  </si>
  <si>
    <t xml:space="preserve">瓦努阿图 </t>
  </si>
  <si>
    <t xml:space="preserve">Vanuatu </t>
  </si>
  <si>
    <t xml:space="preserve">希腊 </t>
  </si>
  <si>
    <t xml:space="preserve">Greece </t>
  </si>
  <si>
    <t>New Caledonia</t>
  </si>
  <si>
    <t>ZONE-F</t>
  </si>
  <si>
    <t xml:space="preserve">United Arab Emirates </t>
  </si>
  <si>
    <t>Egypt</t>
  </si>
  <si>
    <t>Pakistan</t>
  </si>
  <si>
    <t>Bahrain</t>
  </si>
  <si>
    <t xml:space="preserve">波兰 </t>
  </si>
  <si>
    <t xml:space="preserve">Poland </t>
  </si>
  <si>
    <t xml:space="preserve">捷克 </t>
  </si>
  <si>
    <t xml:space="preserve">卡塔尔 </t>
  </si>
  <si>
    <t xml:space="preserve">Qatar </t>
  </si>
  <si>
    <t xml:space="preserve">科威特 </t>
  </si>
  <si>
    <t xml:space="preserve">Kuwait </t>
  </si>
  <si>
    <t xml:space="preserve">孟加拉国 </t>
  </si>
  <si>
    <t xml:space="preserve">Bangladesh </t>
  </si>
  <si>
    <t xml:space="preserve">Sri Lanka </t>
  </si>
  <si>
    <t xml:space="preserve">斯洛伐克 </t>
  </si>
  <si>
    <t>SLOVAK REPUBLIC</t>
  </si>
  <si>
    <t xml:space="preserve">土耳其 </t>
  </si>
  <si>
    <t xml:space="preserve">Turkey </t>
  </si>
  <si>
    <t xml:space="preserve">匈牙利 </t>
  </si>
  <si>
    <t xml:space="preserve">Hungary </t>
  </si>
  <si>
    <t xml:space="preserve">Israel </t>
  </si>
  <si>
    <t xml:space="preserve">约旦 </t>
  </si>
  <si>
    <t xml:space="preserve">Jordan </t>
  </si>
  <si>
    <t>ZONE-G</t>
  </si>
  <si>
    <t>Argentina</t>
  </si>
  <si>
    <t xml:space="preserve">Panama </t>
  </si>
  <si>
    <t>Brazil</t>
  </si>
  <si>
    <t xml:space="preserve">俄罗斯 </t>
  </si>
  <si>
    <t xml:space="preserve">Russia </t>
  </si>
  <si>
    <t xml:space="preserve">哥伦比亚 </t>
  </si>
  <si>
    <t xml:space="preserve">Colombia </t>
  </si>
  <si>
    <t xml:space="preserve">Costa Rica  </t>
  </si>
  <si>
    <t xml:space="preserve">洪都拉斯 </t>
  </si>
  <si>
    <t xml:space="preserve">Honduras </t>
  </si>
  <si>
    <t xml:space="preserve">罗马尼亚 </t>
  </si>
  <si>
    <t>Romania</t>
  </si>
  <si>
    <t xml:space="preserve">秘鲁 </t>
  </si>
  <si>
    <t xml:space="preserve">Peru </t>
  </si>
  <si>
    <t xml:space="preserve">萨尔瓦多 </t>
  </si>
  <si>
    <t>El Salvador</t>
  </si>
  <si>
    <t xml:space="preserve">Slovenia </t>
  </si>
  <si>
    <t xml:space="preserve">危地马拉 </t>
  </si>
  <si>
    <t xml:space="preserve">Guatemala </t>
  </si>
  <si>
    <t xml:space="preserve">委内瑞拉 </t>
  </si>
  <si>
    <t>Venezuela</t>
  </si>
  <si>
    <t xml:space="preserve">乌克兰 </t>
  </si>
  <si>
    <t xml:space="preserve">Ukraine </t>
  </si>
  <si>
    <t xml:space="preserve">乌拉圭 </t>
  </si>
  <si>
    <t xml:space="preserve">Uruguay </t>
  </si>
  <si>
    <t xml:space="preserve">智利 </t>
  </si>
  <si>
    <t xml:space="preserve">Chile </t>
  </si>
  <si>
    <t>ZONE-H</t>
  </si>
  <si>
    <t xml:space="preserve">加纳 </t>
  </si>
  <si>
    <t xml:space="preserve">Ghana </t>
  </si>
  <si>
    <t xml:space="preserve">毛里求斯 </t>
  </si>
  <si>
    <t xml:space="preserve">Mauritius </t>
  </si>
  <si>
    <t xml:space="preserve">蒙古 </t>
  </si>
  <si>
    <t xml:space="preserve">Mongolia </t>
  </si>
  <si>
    <t xml:space="preserve">Morocco </t>
  </si>
  <si>
    <t xml:space="preserve">南非 </t>
  </si>
  <si>
    <t xml:space="preserve">South Africa </t>
  </si>
  <si>
    <t xml:space="preserve">Nigeria </t>
  </si>
  <si>
    <t xml:space="preserve">沙特阿拉伯 </t>
  </si>
  <si>
    <t xml:space="preserve">Saudi Arabia </t>
  </si>
  <si>
    <t xml:space="preserve">突尼斯 </t>
  </si>
  <si>
    <t xml:space="preserve">Tunisia </t>
  </si>
  <si>
    <t>ZONE-K</t>
  </si>
  <si>
    <t xml:space="preserve">德国 </t>
  </si>
  <si>
    <t xml:space="preserve">Germany </t>
  </si>
  <si>
    <t xml:space="preserve">France </t>
  </si>
  <si>
    <t xml:space="preserve">梵蒂冈 </t>
  </si>
  <si>
    <t xml:space="preserve">Vatican </t>
  </si>
  <si>
    <t xml:space="preserve">圣马力诺 </t>
  </si>
  <si>
    <t xml:space="preserve">San Marino </t>
  </si>
  <si>
    <t xml:space="preserve">西班牙 </t>
  </si>
  <si>
    <t>Spain</t>
  </si>
  <si>
    <t xml:space="preserve">意大利 </t>
  </si>
  <si>
    <t xml:space="preserve">Italy </t>
  </si>
  <si>
    <t xml:space="preserve">United Kingdom </t>
  </si>
  <si>
    <t xml:space="preserve">比利时 </t>
  </si>
  <si>
    <t xml:space="preserve">Belgium </t>
  </si>
  <si>
    <t>ZONE-L</t>
  </si>
  <si>
    <t xml:space="preserve">Vietnam </t>
  </si>
  <si>
    <t>ZONE-M</t>
  </si>
  <si>
    <t>Austria</t>
  </si>
  <si>
    <t xml:space="preserve">Denmark </t>
  </si>
  <si>
    <t xml:space="preserve">卢森堡 </t>
  </si>
  <si>
    <t xml:space="preserve">Luxembourg </t>
  </si>
  <si>
    <t xml:space="preserve">Monaco </t>
  </si>
  <si>
    <t xml:space="preserve">挪威 </t>
  </si>
  <si>
    <t>Norway</t>
  </si>
  <si>
    <t xml:space="preserve">Sweden </t>
  </si>
  <si>
    <t xml:space="preserve">瑞士 </t>
  </si>
  <si>
    <t xml:space="preserve">Switzerland </t>
  </si>
  <si>
    <t>ZONE-N</t>
  </si>
  <si>
    <t xml:space="preserve">Canada </t>
  </si>
  <si>
    <t>Mexico</t>
  </si>
  <si>
    <t>ZONE-O</t>
  </si>
  <si>
    <t>India</t>
  </si>
  <si>
    <t>ZONE-P</t>
  </si>
  <si>
    <t>Japan</t>
  </si>
  <si>
    <t>ZONE-Q</t>
  </si>
  <si>
    <t xml:space="preserve">马来西亚 </t>
  </si>
  <si>
    <t xml:space="preserve">Malaysia </t>
  </si>
  <si>
    <t>ZONE-R</t>
  </si>
  <si>
    <t xml:space="preserve">泰国 </t>
  </si>
  <si>
    <t xml:space="preserve">Thailand </t>
  </si>
  <si>
    <t>ZONE-S</t>
  </si>
  <si>
    <t xml:space="preserve">菲律宾 </t>
  </si>
  <si>
    <t>ZONE-T</t>
  </si>
  <si>
    <t xml:space="preserve">Indonesia </t>
  </si>
  <si>
    <t>ZONE-U</t>
  </si>
  <si>
    <t xml:space="preserve">澳大利亚 </t>
  </si>
  <si>
    <t xml:space="preserve">Australia </t>
  </si>
  <si>
    <t>诺福克岛</t>
  </si>
  <si>
    <t>Norfolk Island</t>
  </si>
  <si>
    <t>ZONE-X</t>
  </si>
  <si>
    <t>Taiwan</t>
  </si>
  <si>
    <t>ZONE-Y</t>
  </si>
  <si>
    <t xml:space="preserve">新加坡 </t>
  </si>
  <si>
    <t xml:space="preserve">Singapore </t>
  </si>
  <si>
    <t>ZONE-Z</t>
  </si>
  <si>
    <t>KOREA, REPUBLIC OF (SOUTH K.)</t>
  </si>
  <si>
    <t>香港联邦IP代理价格</t>
  </si>
  <si>
    <t>人民币未含油报价</t>
  </si>
  <si>
    <t xml:space="preserve">            重量</t>
  </si>
  <si>
    <t>文件0.5</t>
  </si>
  <si>
    <t>WPX0.5</t>
  </si>
  <si>
    <r>
      <rPr>
        <sz val="10"/>
        <rFont val="宋体"/>
        <charset val="134"/>
      </rPr>
      <t>1、以上价格不包括燃油附加费及当地产生的一些费用,每月燃油费以网站公布的最新信息为准，</t>
    </r>
    <r>
      <rPr>
        <b/>
        <sz val="10"/>
        <color rgb="FFFF0000"/>
        <rFont val="宋体"/>
        <charset val="134"/>
      </rPr>
      <t>材积除以5000CM；内置或配套电池，另加30元/票电池费。可以出移动电源，需加3.5元/KG操作费，另加450元/票DG费.</t>
    </r>
  </si>
  <si>
    <r>
      <rPr>
        <sz val="10"/>
        <rFont val="宋体"/>
        <charset val="134"/>
      </rPr>
      <t>2、</t>
    </r>
    <r>
      <rPr>
        <b/>
        <sz val="10"/>
        <color indexed="10"/>
        <rFont val="宋体"/>
        <charset val="134"/>
      </rPr>
      <t>清、运单请注明“联邦IP代理”</t>
    </r>
    <r>
      <rPr>
        <sz val="10"/>
        <rFont val="宋体"/>
        <charset val="134"/>
      </rPr>
      <t>，否则按FEDEX公布价计费,原发票出口，若使用联邦运单，可原单号中转；</t>
    </r>
  </si>
  <si>
    <r>
      <rPr>
        <b/>
        <sz val="10"/>
        <color indexed="10"/>
        <rFont val="宋体"/>
        <charset val="134"/>
      </rPr>
      <t>14:第三方关税附加费</t>
    </r>
    <r>
      <rPr>
        <b/>
        <sz val="10"/>
        <color indexed="10"/>
        <rFont val="宋体"/>
        <charset val="134"/>
      </rPr>
      <t>:</t>
    </r>
    <r>
      <rPr>
        <b/>
        <sz val="10"/>
        <color indexed="10"/>
        <rFont val="宋体"/>
        <charset val="134"/>
      </rPr>
      <t>按照运费总金额的</t>
    </r>
    <r>
      <rPr>
        <b/>
        <sz val="10"/>
        <color indexed="10"/>
        <rFont val="宋体"/>
        <charset val="134"/>
      </rPr>
      <t>2.5%</t>
    </r>
    <r>
      <rPr>
        <b/>
        <sz val="10"/>
        <color indexed="10"/>
        <rFont val="宋体"/>
        <charset val="134"/>
      </rPr>
      <t>收取，最低按</t>
    </r>
    <r>
      <rPr>
        <b/>
        <sz val="10"/>
        <color indexed="10"/>
        <rFont val="宋体"/>
        <charset val="134"/>
      </rPr>
      <t>RMB90/</t>
    </r>
    <r>
      <rPr>
        <b/>
        <sz val="10"/>
        <color indexed="10"/>
        <rFont val="宋体"/>
        <charset val="134"/>
      </rPr>
      <t>票（需另外加收燃油附加费）</t>
    </r>
  </si>
  <si>
    <t>15、本报价自2021年2月12日00：00到2021年3月31日，之前报价一律作废。</t>
  </si>
  <si>
    <t>IP/IPF</t>
  </si>
  <si>
    <t>ZONE-美01</t>
  </si>
  <si>
    <t>目录</t>
  </si>
  <si>
    <t>提示：</t>
  </si>
  <si>
    <t xml:space="preserve"> 80000-81699</t>
  </si>
  <si>
    <t>美1-美西</t>
  </si>
  <si>
    <t>其它邮编属于美2-美东</t>
  </si>
  <si>
    <t xml:space="preserve"> 83200-83999</t>
  </si>
  <si>
    <t xml:space="preserve"> 84000-84799</t>
  </si>
  <si>
    <t xml:space="preserve"> 85000-86599</t>
  </si>
  <si>
    <t xml:space="preserve"> 89000-89899</t>
  </si>
  <si>
    <t>ZONE-美02</t>
  </si>
  <si>
    <t xml:space="preserve"> 90000-96699</t>
  </si>
  <si>
    <t xml:space="preserve"> 97000-97999</t>
  </si>
  <si>
    <t xml:space="preserve"> 98000-99499</t>
  </si>
  <si>
    <t>代表无服务</t>
  </si>
  <si>
    <t>Aruba</t>
  </si>
  <si>
    <t>Andorra</t>
  </si>
  <si>
    <t>Anguilla</t>
  </si>
  <si>
    <t>Barbados</t>
  </si>
  <si>
    <t>Bahamas</t>
  </si>
  <si>
    <t>Bermuda</t>
  </si>
  <si>
    <t>北马里亚纳群岛</t>
  </si>
  <si>
    <t>COMMONWEALTH NO. MARIANA ISLANDS</t>
  </si>
  <si>
    <t>Dominica</t>
  </si>
  <si>
    <t>FAEROE ISLANDS</t>
  </si>
  <si>
    <t xml:space="preserve">格林纳达 </t>
  </si>
  <si>
    <t xml:space="preserve">Grenada </t>
  </si>
  <si>
    <t xml:space="preserve">Greenland </t>
  </si>
  <si>
    <t>Guadeloupe</t>
  </si>
  <si>
    <t>Guam</t>
  </si>
  <si>
    <t xml:space="preserve">海地 </t>
  </si>
  <si>
    <t xml:space="preserve">Haiti </t>
  </si>
  <si>
    <t>开曼群岛(英)</t>
  </si>
  <si>
    <t>Cayman Islands</t>
  </si>
  <si>
    <t xml:space="preserve">马耳他 </t>
  </si>
  <si>
    <t xml:space="preserve">Malta </t>
  </si>
  <si>
    <t xml:space="preserve">马绍尔群岛 </t>
  </si>
  <si>
    <t>Marshall Islands</t>
  </si>
  <si>
    <t xml:space="preserve">Martinique </t>
  </si>
  <si>
    <t>Montserrat</t>
  </si>
  <si>
    <t xml:space="preserve">密克罗尼西亚(美) </t>
  </si>
  <si>
    <t>Nevis</t>
  </si>
  <si>
    <t>Palau</t>
  </si>
  <si>
    <t>圣巴特勒米岛</t>
  </si>
  <si>
    <t>St.Barthelemy</t>
  </si>
  <si>
    <t xml:space="preserve">圣卢西亚 </t>
  </si>
  <si>
    <t>Turks And Caicos Islands</t>
  </si>
  <si>
    <t xml:space="preserve">牙买加 </t>
  </si>
  <si>
    <t xml:space="preserve">Jamaica </t>
  </si>
  <si>
    <t xml:space="preserve">Afghanistan </t>
  </si>
  <si>
    <t xml:space="preserve">阿曼 </t>
  </si>
  <si>
    <t xml:space="preserve">Oman </t>
  </si>
  <si>
    <t>巴勒斯坦</t>
  </si>
  <si>
    <t>PALESTINE AUTONOMOUS</t>
  </si>
  <si>
    <t>PS</t>
  </si>
  <si>
    <t xml:space="preserve">不丹 </t>
  </si>
  <si>
    <t xml:space="preserve">Bhutan </t>
  </si>
  <si>
    <t xml:space="preserve">黎巴嫩 </t>
  </si>
  <si>
    <t xml:space="preserve">Lebanon </t>
  </si>
  <si>
    <t xml:space="preserve">马尔代夫 </t>
  </si>
  <si>
    <t xml:space="preserve">Nepal </t>
  </si>
  <si>
    <t xml:space="preserve">塞浦路斯 </t>
  </si>
  <si>
    <t xml:space="preserve">Cyprus </t>
  </si>
  <si>
    <t xml:space="preserve">Syria </t>
  </si>
  <si>
    <t xml:space="preserve">也门 </t>
  </si>
  <si>
    <t xml:space="preserve">伊拉克 </t>
  </si>
  <si>
    <t xml:space="preserve">Iraq </t>
  </si>
  <si>
    <t>Albania</t>
  </si>
  <si>
    <t>Azerbaijan</t>
  </si>
  <si>
    <t xml:space="preserve">Estonia </t>
  </si>
  <si>
    <t xml:space="preserve">巴拉圭 </t>
  </si>
  <si>
    <t xml:space="preserve">Paraguay </t>
  </si>
  <si>
    <t>Bulgaria</t>
  </si>
  <si>
    <t>BOSNIA HERZEGOVINA</t>
  </si>
  <si>
    <t xml:space="preserve">Bolivia </t>
  </si>
  <si>
    <t xml:space="preserve">伯利兹 </t>
  </si>
  <si>
    <t xml:space="preserve">Belize </t>
  </si>
  <si>
    <t xml:space="preserve">厄瓜多尔 </t>
  </si>
  <si>
    <t xml:space="preserve">Ecuador </t>
  </si>
  <si>
    <t xml:space="preserve">法属圭亚那 </t>
  </si>
  <si>
    <t xml:space="preserve">French Guiana </t>
  </si>
  <si>
    <t xml:space="preserve">圭亚那 </t>
  </si>
  <si>
    <t xml:space="preserve">Kazakhstan </t>
  </si>
  <si>
    <t xml:space="preserve">Kyrgyzstan </t>
  </si>
  <si>
    <t xml:space="preserve">克罗地亚 </t>
  </si>
  <si>
    <t>Croatia</t>
  </si>
  <si>
    <t xml:space="preserve">拉脱维亚 </t>
  </si>
  <si>
    <t xml:space="preserve">Latvia </t>
  </si>
  <si>
    <t xml:space="preserve">立陶宛 </t>
  </si>
  <si>
    <t xml:space="preserve">Lithuania </t>
  </si>
  <si>
    <t xml:space="preserve">摩尔多瓦 </t>
  </si>
  <si>
    <t xml:space="preserve">尼加拉瓜 </t>
  </si>
  <si>
    <t xml:space="preserve">Nicaragua </t>
  </si>
  <si>
    <t>乔治亚州</t>
  </si>
  <si>
    <t>Georgia</t>
  </si>
  <si>
    <t xml:space="preserve">苏里南 </t>
  </si>
  <si>
    <t xml:space="preserve">Suriname </t>
  </si>
  <si>
    <t xml:space="preserve">Uzbekistan </t>
  </si>
  <si>
    <t xml:space="preserve">亚美尼亚 </t>
  </si>
  <si>
    <t xml:space="preserve">Armenia </t>
  </si>
  <si>
    <t>Algeria</t>
  </si>
  <si>
    <t xml:space="preserve">埃塞俄比亚 </t>
  </si>
  <si>
    <t xml:space="preserve">Ethiopia </t>
  </si>
  <si>
    <t xml:space="preserve">安哥拉 </t>
  </si>
  <si>
    <t xml:space="preserve">Angola </t>
  </si>
  <si>
    <t xml:space="preserve">贝宁 </t>
  </si>
  <si>
    <t xml:space="preserve">Benin </t>
  </si>
  <si>
    <t xml:space="preserve">冰岛 </t>
  </si>
  <si>
    <t xml:space="preserve">Iceland </t>
  </si>
  <si>
    <t xml:space="preserve">博茨瓦纳 </t>
  </si>
  <si>
    <t xml:space="preserve">Botswana </t>
  </si>
  <si>
    <t xml:space="preserve">布基纳法索 </t>
  </si>
  <si>
    <t xml:space="preserve">Burkina Faso </t>
  </si>
  <si>
    <t xml:space="preserve">布隆迪 </t>
  </si>
  <si>
    <t xml:space="preserve">Burundi </t>
  </si>
  <si>
    <t xml:space="preserve">Togo </t>
  </si>
  <si>
    <t xml:space="preserve">Eritrea </t>
  </si>
  <si>
    <t xml:space="preserve">佛得角 </t>
  </si>
  <si>
    <t xml:space="preserve">Cape Verde </t>
  </si>
  <si>
    <t xml:space="preserve">Gambia </t>
  </si>
  <si>
    <t>Democratic Republic of Congo</t>
  </si>
  <si>
    <t xml:space="preserve">Djibouti </t>
  </si>
  <si>
    <t xml:space="preserve">Gabon </t>
  </si>
  <si>
    <t xml:space="preserve">津巴布韦 </t>
  </si>
  <si>
    <t xml:space="preserve">Zimbabwe </t>
  </si>
  <si>
    <t xml:space="preserve">喀麦隆 </t>
  </si>
  <si>
    <t xml:space="preserve">Cameroon </t>
  </si>
  <si>
    <t xml:space="preserve">肯尼亚 </t>
  </si>
  <si>
    <t xml:space="preserve">Kenya </t>
  </si>
  <si>
    <t xml:space="preserve">莱索托 </t>
  </si>
  <si>
    <t xml:space="preserve">Lesotho </t>
  </si>
  <si>
    <t xml:space="preserve">Liberia </t>
  </si>
  <si>
    <t xml:space="preserve">利比亚 </t>
  </si>
  <si>
    <t xml:space="preserve">Libya </t>
  </si>
  <si>
    <t xml:space="preserve">卢旺达 </t>
  </si>
  <si>
    <t xml:space="preserve">Rwanda </t>
  </si>
  <si>
    <t xml:space="preserve">马达加斯加 </t>
  </si>
  <si>
    <t xml:space="preserve">Madagascar </t>
  </si>
  <si>
    <t xml:space="preserve">马拉维 </t>
  </si>
  <si>
    <t xml:space="preserve">Malawi </t>
  </si>
  <si>
    <t xml:space="preserve">马里 </t>
  </si>
  <si>
    <t xml:space="preserve">Mali </t>
  </si>
  <si>
    <t xml:space="preserve">毛里塔尼亚 </t>
  </si>
  <si>
    <t xml:space="preserve">Mauritania </t>
  </si>
  <si>
    <t xml:space="preserve">莫桑比克 </t>
  </si>
  <si>
    <t xml:space="preserve">Mozambique </t>
  </si>
  <si>
    <t xml:space="preserve">纳米比亚 </t>
  </si>
  <si>
    <t xml:space="preserve">Namibia </t>
  </si>
  <si>
    <t xml:space="preserve">尼日尔 </t>
  </si>
  <si>
    <t xml:space="preserve">Niger </t>
  </si>
  <si>
    <t xml:space="preserve">塞内加尔 </t>
  </si>
  <si>
    <t xml:space="preserve">Senegal </t>
  </si>
  <si>
    <t xml:space="preserve">塞舌尔 </t>
  </si>
  <si>
    <t xml:space="preserve">Seychelles </t>
  </si>
  <si>
    <t xml:space="preserve">Swaziland </t>
  </si>
  <si>
    <t xml:space="preserve">坦桑尼亚 </t>
  </si>
  <si>
    <t xml:space="preserve">Tanzania </t>
  </si>
  <si>
    <t xml:space="preserve">乌干达 </t>
  </si>
  <si>
    <t>Uganda</t>
  </si>
  <si>
    <t xml:space="preserve">赞比亚 </t>
  </si>
  <si>
    <t xml:space="preserve">Zambia </t>
  </si>
  <si>
    <t xml:space="preserve">乍得 </t>
  </si>
  <si>
    <t xml:space="preserve">Chad </t>
  </si>
  <si>
    <t>Gibraltar</t>
  </si>
  <si>
    <t xml:space="preserve">                    地址：深圳市宝安区福永街道怀德社区新村区粮食大院7号厂房  </t>
  </si>
  <si>
    <t>香港联邦临时周促销IE价</t>
  </si>
  <si>
    <t xml:space="preserve">说明：黄色标记的国家只有后面对应的机场代码有特惠，其他机场代码无特惠 </t>
  </si>
  <si>
    <r>
      <rPr>
        <b/>
        <sz val="12"/>
        <rFont val="宋体"/>
        <charset val="134"/>
      </rPr>
      <t>国家</t>
    </r>
    <r>
      <rPr>
        <b/>
        <sz val="12"/>
        <rFont val="Comic Sans MS"/>
        <charset val="134"/>
      </rPr>
      <t>/</t>
    </r>
    <r>
      <rPr>
        <b/>
        <sz val="12"/>
        <rFont val="宋体"/>
        <charset val="134"/>
      </rPr>
      <t>重量段</t>
    </r>
  </si>
  <si>
    <t>25-44KG</t>
  </si>
  <si>
    <t>45-74KG</t>
  </si>
  <si>
    <t>75-109KG</t>
  </si>
  <si>
    <t>110-299KG</t>
  </si>
  <si>
    <t>300-499KG</t>
  </si>
  <si>
    <r>
      <rPr>
        <sz val="12"/>
        <rFont val="Comic Sans MS"/>
        <charset val="134"/>
      </rPr>
      <t>1000KG</t>
    </r>
    <r>
      <rPr>
        <sz val="12"/>
        <rFont val="宋体"/>
        <charset val="134"/>
      </rPr>
      <t>以上</t>
    </r>
  </si>
  <si>
    <t>有效期</t>
  </si>
  <si>
    <r>
      <rPr>
        <b/>
        <sz val="11"/>
        <rFont val="宋体"/>
        <charset val="134"/>
      </rPr>
      <t>印度</t>
    </r>
    <r>
      <rPr>
        <b/>
        <sz val="11"/>
        <rFont val="Comic Sans MS"/>
        <charset val="134"/>
      </rPr>
      <t>-DEL</t>
    </r>
  </si>
  <si>
    <t>生效日期从2020年10月6日00:00至2020年10月31日 17:00</t>
  </si>
  <si>
    <r>
      <rPr>
        <b/>
        <sz val="11"/>
        <rFont val="宋体"/>
        <charset val="134"/>
      </rPr>
      <t>阿联酋</t>
    </r>
    <r>
      <rPr>
        <b/>
        <sz val="11"/>
        <rFont val="Comic Sans MS"/>
        <charset val="134"/>
      </rPr>
      <t>-DXB</t>
    </r>
  </si>
  <si>
    <t xml:space="preserve">生效日期从2020年10月6日00:00至2020年10月9日 16:00    </t>
  </si>
  <si>
    <t>清运单注明FEDEX临时周促销IE价，泡货申请更多优惠</t>
  </si>
  <si>
    <r>
      <rPr>
        <b/>
        <sz val="11"/>
        <rFont val="宋体"/>
        <charset val="134"/>
      </rPr>
      <t>韩国</t>
    </r>
  </si>
  <si>
    <r>
      <rPr>
        <b/>
        <sz val="11"/>
        <rFont val="宋体"/>
        <charset val="134"/>
      </rPr>
      <t>菲律宾</t>
    </r>
    <r>
      <rPr>
        <b/>
        <sz val="11"/>
        <rFont val="Comic Sans MS"/>
        <charset val="134"/>
      </rPr>
      <t>-MNL</t>
    </r>
  </si>
  <si>
    <r>
      <rPr>
        <b/>
        <sz val="11"/>
        <rFont val="宋体"/>
        <charset val="134"/>
      </rPr>
      <t>泰国</t>
    </r>
  </si>
  <si>
    <t>马来西亚-KUL</t>
  </si>
  <si>
    <r>
      <rPr>
        <b/>
        <sz val="11"/>
        <rFont val="宋体"/>
        <charset val="134"/>
      </rPr>
      <t>台湾</t>
    </r>
  </si>
  <si>
    <t>美西</t>
  </si>
  <si>
    <t>美东</t>
  </si>
  <si>
    <t>欧洲十二国</t>
  </si>
  <si>
    <t xml:space="preserve">生效日期从2020年10月6日00:00至2020年10月16日 16:00    </t>
  </si>
  <si>
    <t>东欧三国</t>
  </si>
  <si>
    <t>澳大利亚有城市限制</t>
  </si>
  <si>
    <t>生效日期2020年3月24日-3月27日16:00</t>
  </si>
  <si>
    <t>欧洲十二国：丹麦，西班牙，比利时，卢森堡，荷兰，意大利，英国，奥地利，爱尔兰，法国，德国，瑞士
东欧三国：波兰，捷克，匈牙利；
美西美东仅仅只美国,澳大利亚服务有邮编限制的，请来电咨询！</t>
  </si>
  <si>
    <r>
      <rPr>
        <sz val="10"/>
        <rFont val="Arial"/>
        <charset val="134"/>
      </rPr>
      <t>1</t>
    </r>
    <r>
      <rPr>
        <sz val="10"/>
        <rFont val="宋体"/>
        <charset val="134"/>
      </rPr>
      <t>、</t>
    </r>
    <r>
      <rPr>
        <b/>
        <sz val="10"/>
        <rFont val="宋体"/>
        <charset val="134"/>
      </rPr>
      <t>可接内电产品，可接受超大件服务（单件超</t>
    </r>
    <r>
      <rPr>
        <b/>
        <sz val="10"/>
        <rFont val="Arial"/>
        <charset val="134"/>
      </rPr>
      <t>68KG</t>
    </r>
    <r>
      <rPr>
        <b/>
        <sz val="10"/>
        <rFont val="宋体"/>
        <charset val="134"/>
      </rPr>
      <t>，或者周边长超</t>
    </r>
    <r>
      <rPr>
        <b/>
        <sz val="10"/>
        <rFont val="Arial"/>
        <charset val="134"/>
      </rPr>
      <t>330CM</t>
    </r>
    <r>
      <rPr>
        <b/>
        <sz val="10"/>
        <rFont val="宋体"/>
        <charset val="134"/>
      </rPr>
      <t>），加收</t>
    </r>
    <r>
      <rPr>
        <b/>
        <sz val="10"/>
        <rFont val="Arial"/>
        <charset val="134"/>
      </rPr>
      <t>2</t>
    </r>
    <r>
      <rPr>
        <b/>
        <sz val="10"/>
        <rFont val="宋体"/>
        <charset val="134"/>
      </rPr>
      <t>元</t>
    </r>
    <r>
      <rPr>
        <b/>
        <sz val="10"/>
        <rFont val="Arial"/>
        <charset val="134"/>
      </rPr>
      <t>/KG</t>
    </r>
    <r>
      <rPr>
        <b/>
        <sz val="10"/>
        <rFont val="宋体"/>
        <charset val="134"/>
      </rPr>
      <t>，超大件从</t>
    </r>
    <r>
      <rPr>
        <b/>
        <sz val="10"/>
        <rFont val="Arial"/>
        <charset val="134"/>
      </rPr>
      <t>101KG</t>
    </r>
    <r>
      <rPr>
        <b/>
        <sz val="10"/>
        <rFont val="宋体"/>
        <charset val="134"/>
      </rPr>
      <t>单票起收，一票多件货物最低收费</t>
    </r>
    <r>
      <rPr>
        <b/>
        <sz val="10"/>
        <rFont val="Arial"/>
        <charset val="134"/>
      </rPr>
      <t>68KG/</t>
    </r>
    <r>
      <rPr>
        <b/>
        <sz val="10"/>
        <rFont val="宋体"/>
        <charset val="134"/>
      </rPr>
      <t>件。超大件货物需要带有</t>
    </r>
    <r>
      <rPr>
        <b/>
        <sz val="10"/>
        <rFont val="Arial"/>
        <charset val="134"/>
      </rPr>
      <t>9CM</t>
    </r>
    <r>
      <rPr>
        <b/>
        <sz val="10"/>
        <rFont val="宋体"/>
        <charset val="134"/>
      </rPr>
      <t>高卡脚，可接带合页木箱、铁箱、航空箱，木架、包装过软不接</t>
    </r>
  </si>
  <si>
    <r>
      <rPr>
        <sz val="10"/>
        <rFont val="Arial"/>
        <charset val="134"/>
      </rPr>
      <t>2</t>
    </r>
    <r>
      <rPr>
        <sz val="10"/>
        <rFont val="宋体"/>
        <charset val="134"/>
      </rPr>
      <t>、我司走联邦的件都需要提供一式三份详细正规的商业发票，上面要</t>
    </r>
    <r>
      <rPr>
        <b/>
        <sz val="10"/>
        <color indexed="10"/>
        <rFont val="宋体"/>
        <charset val="134"/>
      </rPr>
      <t>有寄件方和收件方的详细信息，并提供详细的英文品名，材质，用途，海关编码，方可中转，否则我司将做扣货处理，不予出货；</t>
    </r>
  </si>
  <si>
    <r>
      <rPr>
        <sz val="10"/>
        <rFont val="Arial"/>
        <charset val="134"/>
      </rPr>
      <t>3</t>
    </r>
    <r>
      <rPr>
        <sz val="10"/>
        <rFont val="宋体"/>
        <charset val="134"/>
      </rPr>
      <t>、以上价格不含当月燃油附加费和其他杂费，如产生偏远派送费，收费按</t>
    </r>
    <r>
      <rPr>
        <sz val="10"/>
        <rFont val="Arial"/>
        <charset val="134"/>
      </rPr>
      <t>RMB4</t>
    </r>
    <r>
      <rPr>
        <sz val="10"/>
        <rFont val="宋体"/>
        <charset val="134"/>
      </rPr>
      <t>元</t>
    </r>
    <r>
      <rPr>
        <sz val="10"/>
        <rFont val="Arial"/>
        <charset val="134"/>
      </rPr>
      <t>/KG</t>
    </r>
    <r>
      <rPr>
        <sz val="10"/>
        <rFont val="宋体"/>
        <charset val="134"/>
      </rPr>
      <t>，最低收费</t>
    </r>
    <r>
      <rPr>
        <sz val="10"/>
        <rFont val="Arial"/>
        <charset val="134"/>
      </rPr>
      <t>RMB200</t>
    </r>
    <r>
      <rPr>
        <sz val="10"/>
        <rFont val="宋体"/>
        <charset val="134"/>
      </rPr>
      <t>元每票，另乘燃油附加费；偏远以</t>
    </r>
    <r>
      <rPr>
        <sz val="10"/>
        <rFont val="Arial"/>
        <charset val="134"/>
      </rPr>
      <t>FEDEX</t>
    </r>
    <r>
      <rPr>
        <sz val="10"/>
        <rFont val="宋体"/>
        <charset val="134"/>
      </rPr>
      <t>帐单通知后另补收为准，</t>
    </r>
    <r>
      <rPr>
        <sz val="10"/>
        <rFont val="Arial"/>
        <charset val="134"/>
      </rPr>
      <t>1</t>
    </r>
    <r>
      <rPr>
        <sz val="10"/>
        <rFont val="宋体"/>
        <charset val="134"/>
      </rPr>
      <t>年</t>
    </r>
    <r>
      <rPr>
        <sz val="10"/>
        <rFont val="宋体"/>
        <charset val="134"/>
      </rPr>
      <t>内确认有效；</t>
    </r>
  </si>
  <si>
    <r>
      <rPr>
        <sz val="10"/>
        <rFont val="Arial"/>
        <charset val="134"/>
      </rPr>
      <t>4</t>
    </r>
    <r>
      <rPr>
        <sz val="10"/>
        <rFont val="宋体"/>
        <charset val="134"/>
      </rPr>
      <t>、需正确、合理申报货物，若有低报或者申报不符等情况产生问题件导致的延误，我司不承担任何责任；申报不合理将会被承运人列为黑名单，货物会退回产生的后果及费用，全部由发件人自行承担；</t>
    </r>
  </si>
  <si>
    <t>5、寄往意大利的包裹，如收件方为私人，发货人必须于运单及随货发票申报有效的收件人税号（由16位数字或字符组成的税号），如没备注引起的相关责任自负；</t>
  </si>
  <si>
    <r>
      <rPr>
        <sz val="10"/>
        <rFont val="Arial"/>
        <charset val="134"/>
      </rPr>
      <t>6</t>
    </r>
    <r>
      <rPr>
        <sz val="10"/>
        <rFont val="宋体"/>
        <charset val="134"/>
      </rPr>
      <t>、上述价格不包含目的地关税，仓储费，海关罚金以及由于收件人不能配合而引致的退件费等杂费（如选择寄件人支付关税</t>
    </r>
    <r>
      <rPr>
        <sz val="10"/>
        <rFont val="Arial"/>
        <charset val="134"/>
      </rPr>
      <t>FEDEX</t>
    </r>
    <r>
      <rPr>
        <sz val="10"/>
        <rFont val="宋体"/>
        <charset val="134"/>
      </rPr>
      <t>将向寄件人收取税款附加费，具体费用根据目的地情况而定，需要单票咨询），若收件人拒付，会直接自动转为发件人支付，请提前与收件人沟通费用支付事宜，杂费6个月内确认有效；</t>
    </r>
  </si>
  <si>
    <r>
      <rPr>
        <sz val="10"/>
        <rFont val="Arial"/>
        <charset val="134"/>
      </rPr>
      <t>7</t>
    </r>
    <r>
      <rPr>
        <sz val="10"/>
        <rFont val="宋体"/>
        <charset val="134"/>
      </rPr>
      <t>、上述价格不包含承运代理有可能产生的其他额外附加费，以承运代理的规定为准</t>
    </r>
    <r>
      <rPr>
        <sz val="10"/>
        <rFont val="Arial"/>
        <charset val="134"/>
      </rPr>
      <t>,</t>
    </r>
    <r>
      <rPr>
        <sz val="10"/>
        <rFont val="宋体"/>
        <charset val="134"/>
      </rPr>
      <t>不包含星期六递送附加费</t>
    </r>
    <r>
      <rPr>
        <sz val="10"/>
        <rFont val="Arial"/>
        <charset val="134"/>
      </rPr>
      <t>130*</t>
    </r>
    <r>
      <rPr>
        <sz val="10"/>
        <rFont val="宋体"/>
        <charset val="134"/>
      </rPr>
      <t>油</t>
    </r>
    <r>
      <rPr>
        <sz val="10"/>
        <rFont val="宋体"/>
        <charset val="134"/>
      </rPr>
      <t>元</t>
    </r>
    <r>
      <rPr>
        <sz val="10"/>
        <rFont val="Arial"/>
        <charset val="134"/>
      </rPr>
      <t>/</t>
    </r>
    <r>
      <rPr>
        <sz val="10"/>
        <rFont val="宋体"/>
        <charset val="134"/>
      </rPr>
      <t>票，住宅费</t>
    </r>
    <r>
      <rPr>
        <sz val="10"/>
        <rFont val="Arial"/>
        <charset val="134"/>
      </rPr>
      <t>30*</t>
    </r>
    <r>
      <rPr>
        <sz val="10"/>
        <rFont val="宋体"/>
        <charset val="134"/>
      </rPr>
      <t>油</t>
    </r>
    <r>
      <rPr>
        <sz val="10"/>
        <rFont val="宋体"/>
        <charset val="134"/>
      </rPr>
      <t>元</t>
    </r>
    <r>
      <rPr>
        <sz val="10"/>
        <rFont val="Arial"/>
        <charset val="134"/>
      </rPr>
      <t>/</t>
    </r>
    <r>
      <rPr>
        <sz val="10"/>
        <rFont val="宋体"/>
        <charset val="134"/>
      </rPr>
      <t>票，更改地址费</t>
    </r>
    <r>
      <rPr>
        <sz val="10"/>
        <rFont val="Arial"/>
        <charset val="134"/>
      </rPr>
      <t>105</t>
    </r>
    <r>
      <rPr>
        <sz val="10"/>
        <rFont val="宋体"/>
        <charset val="134"/>
      </rPr>
      <t>元</t>
    </r>
    <r>
      <rPr>
        <sz val="10"/>
        <rFont val="Arial"/>
        <charset val="134"/>
      </rPr>
      <t>/</t>
    </r>
    <r>
      <rPr>
        <sz val="10"/>
        <rFont val="宋体"/>
        <charset val="134"/>
      </rPr>
      <t>票，费用需加燃油附加费；货物发票上的申报价值超过一定金额时将额外产生香港出口报关费用，收费标准为：当申报价值超过10000USD时，每票需加收100RMB,申报价值每增加5000USD，加收20RMB。</t>
    </r>
  </si>
  <si>
    <r>
      <rPr>
        <sz val="10"/>
        <rFont val="Arial"/>
        <charset val="134"/>
      </rPr>
      <t>8</t>
    </r>
    <r>
      <rPr>
        <sz val="10"/>
        <rFont val="宋体"/>
        <charset val="134"/>
      </rPr>
      <t>、此渠道延误不赔偿，实际丢失、损毁的货件按照走货发票的申报价值赔偿，但赔偿最高不超过</t>
    </r>
    <r>
      <rPr>
        <sz val="10"/>
        <rFont val="Arial"/>
        <charset val="134"/>
      </rPr>
      <t>100USD</t>
    </r>
    <r>
      <rPr>
        <sz val="10"/>
        <rFont val="宋体"/>
        <charset val="134"/>
      </rPr>
      <t>，不赔运费，不承担连带损失，若因自身包装不充分而引起的破损、遗失不予赔偿。索赔期限：从货物签收之日起</t>
    </r>
    <r>
      <rPr>
        <sz val="10"/>
        <rFont val="Arial"/>
        <charset val="134"/>
      </rPr>
      <t>14</t>
    </r>
    <r>
      <rPr>
        <sz val="10"/>
        <rFont val="宋体"/>
        <charset val="134"/>
      </rPr>
      <t>天内，如果超过期限才反馈异常，</t>
    </r>
    <r>
      <rPr>
        <sz val="10"/>
        <rFont val="Arial"/>
        <charset val="134"/>
      </rPr>
      <t>FEDEX</t>
    </r>
    <r>
      <rPr>
        <sz val="10"/>
        <rFont val="宋体"/>
        <charset val="134"/>
      </rPr>
      <t>将不会作出任何赔偿，我司亦不予处理，此渠道暂不提供联邦保险，发件人可自行购买保险；</t>
    </r>
  </si>
  <si>
    <r>
      <rPr>
        <sz val="10"/>
        <rFont val="Arial"/>
        <charset val="134"/>
      </rPr>
      <t>9</t>
    </r>
    <r>
      <rPr>
        <sz val="10"/>
        <rFont val="宋体"/>
        <charset val="134"/>
      </rPr>
      <t>、不承运的物品包括：仿牌、液体、粉末、食品、鲜货、药品、腐蚀性物品、易燃易爆军火武器等违禁品；</t>
    </r>
  </si>
  <si>
    <r>
      <rPr>
        <sz val="10"/>
        <rFont val="Arial"/>
        <charset val="134"/>
      </rPr>
      <t>10</t>
    </r>
    <r>
      <rPr>
        <sz val="10"/>
        <rFont val="宋体"/>
        <charset val="134"/>
      </rPr>
      <t>、</t>
    </r>
    <r>
      <rPr>
        <sz val="10"/>
        <color indexed="10"/>
        <rFont val="宋体"/>
        <charset val="134"/>
      </rPr>
      <t>德国需提供</t>
    </r>
    <r>
      <rPr>
        <sz val="10"/>
        <color indexed="10"/>
        <rFont val="Arial"/>
        <charset val="134"/>
      </rPr>
      <t>EORI</t>
    </r>
    <r>
      <rPr>
        <sz val="10"/>
        <color indexed="10"/>
        <rFont val="宋体"/>
        <charset val="134"/>
      </rPr>
      <t>号，挪威需要提供付款证明</t>
    </r>
    <r>
      <rPr>
        <sz val="10"/>
        <rFont val="宋体"/>
        <charset val="134"/>
      </rPr>
      <t>方能正常中转</t>
    </r>
    <r>
      <rPr>
        <sz val="10"/>
        <rFont val="Arial"/>
        <charset val="134"/>
      </rPr>
      <t>,</t>
    </r>
    <r>
      <rPr>
        <sz val="10"/>
        <rFont val="宋体"/>
        <charset val="134"/>
      </rPr>
      <t>请在走货前准备好相应资料</t>
    </r>
    <r>
      <rPr>
        <sz val="10"/>
        <rFont val="Arial"/>
        <charset val="134"/>
      </rPr>
      <t>. EORI</t>
    </r>
    <r>
      <rPr>
        <sz val="10"/>
        <rFont val="宋体"/>
        <charset val="134"/>
      </rPr>
      <t>号是欧盟国家内凡是有经济活动，尤其是有进出口生意的企业必备的一个登记号。要在企业所属国海关登记获得该号码，可以在全欧盟通用。寄往</t>
    </r>
    <r>
      <rPr>
        <sz val="10"/>
        <color indexed="10"/>
        <rFont val="宋体"/>
        <charset val="134"/>
      </rPr>
      <t>意大利</t>
    </r>
    <r>
      <rPr>
        <sz val="10"/>
        <rFont val="宋体"/>
        <charset val="134"/>
      </rPr>
      <t>的包裹，如收件方为私人，发货人必须于运单及随货发票申报有效的收件人税号（由</t>
    </r>
    <r>
      <rPr>
        <sz val="10"/>
        <rFont val="Arial"/>
        <charset val="134"/>
      </rPr>
      <t>16</t>
    </r>
    <r>
      <rPr>
        <sz val="10"/>
        <rFont val="宋体"/>
        <charset val="134"/>
      </rPr>
      <t>位数字或字符组成的税号）</t>
    </r>
  </si>
  <si>
    <r>
      <rPr>
        <sz val="10"/>
        <rFont val="Arial"/>
        <charset val="134"/>
      </rPr>
      <t>11.</t>
    </r>
    <r>
      <rPr>
        <sz val="10"/>
        <rFont val="宋体"/>
        <charset val="134"/>
      </rPr>
      <t>西班牙</t>
    </r>
    <r>
      <rPr>
        <sz val="10"/>
        <rFont val="Arial"/>
        <charset val="134"/>
      </rPr>
      <t>,</t>
    </r>
    <r>
      <rPr>
        <sz val="10"/>
        <rFont val="宋体"/>
        <charset val="134"/>
      </rPr>
      <t>德国需提供</t>
    </r>
    <r>
      <rPr>
        <sz val="10"/>
        <rFont val="Arial"/>
        <charset val="134"/>
      </rPr>
      <t>EORI</t>
    </r>
    <r>
      <rPr>
        <sz val="10"/>
        <rFont val="宋体"/>
        <charset val="134"/>
      </rPr>
      <t>号方能正常中转</t>
    </r>
    <r>
      <rPr>
        <sz val="10"/>
        <rFont val="Arial"/>
        <charset val="134"/>
      </rPr>
      <t>,</t>
    </r>
    <r>
      <rPr>
        <sz val="10"/>
        <rFont val="宋体"/>
        <charset val="134"/>
      </rPr>
      <t>请在走货前确定好此</t>
    </r>
    <r>
      <rPr>
        <sz val="10"/>
        <rFont val="Arial"/>
        <charset val="134"/>
      </rPr>
      <t>EORI</t>
    </r>
    <r>
      <rPr>
        <sz val="10"/>
        <rFont val="宋体"/>
        <charset val="134"/>
      </rPr>
      <t>号走货. EORI号是欧盟国家内凡是有经济活动，尤其是有进出口生意的企业必备的一个登记号。要在企业所属国海关登记获得该号码，可以在全欧盟通用。</t>
    </r>
  </si>
  <si>
    <r>
      <rPr>
        <sz val="12"/>
        <rFont val="宋体"/>
        <charset val="134"/>
      </rPr>
      <t>1</t>
    </r>
    <r>
      <rPr>
        <sz val="12"/>
        <rFont val="宋体"/>
        <charset val="134"/>
      </rPr>
      <t>2</t>
    </r>
    <r>
      <rPr>
        <sz val="12"/>
        <rFont val="宋体"/>
        <charset val="134"/>
      </rPr>
      <t>、目的地关税按国际惯例由收件人支付，若收件人拒付，会直接转为发件人支付，若发件人选择关税预付，关税金额以联邦账单为准，”关税预付“请在清单和运单同时写上“关税预付”或者“关税第三方支付”字样</t>
    </r>
  </si>
  <si>
    <r>
      <rPr>
        <sz val="11"/>
        <color indexed="8"/>
        <rFont val="宋体"/>
        <charset val="134"/>
      </rPr>
      <t>13</t>
    </r>
    <r>
      <rPr>
        <sz val="10"/>
        <rFont val="宋体"/>
        <charset val="134"/>
      </rPr>
      <t>、第三方关税附加费:按照运费总金额的2.5%收取，最低按RMB90/票（需另外加收燃油附加费）</t>
    </r>
  </si>
  <si>
    <r>
      <rPr>
        <sz val="11"/>
        <color indexed="8"/>
        <rFont val="宋体"/>
        <charset val="134"/>
      </rPr>
      <t>14、美/加私人住宅派送费：</t>
    </r>
    <r>
      <rPr>
        <sz val="11"/>
        <color indexed="8"/>
        <rFont val="宋体"/>
        <charset val="134"/>
      </rPr>
      <t>30</t>
    </r>
    <r>
      <rPr>
        <sz val="11"/>
        <color indexed="8"/>
        <rFont val="宋体"/>
        <charset val="134"/>
      </rPr>
      <t>RMB/票；超大件的住宅派送费</t>
    </r>
    <r>
      <rPr>
        <sz val="11"/>
        <color indexed="8"/>
        <rFont val="宋体"/>
        <charset val="134"/>
      </rPr>
      <t>931</t>
    </r>
    <r>
      <rPr>
        <sz val="11"/>
        <color indexed="8"/>
        <rFont val="宋体"/>
        <charset val="134"/>
      </rPr>
      <t>RMB/票，需另加当月燃油。</t>
    </r>
  </si>
  <si>
    <r>
      <rPr>
        <sz val="12"/>
        <rFont val="宋体"/>
        <charset val="134"/>
      </rPr>
      <t>1</t>
    </r>
    <r>
      <rPr>
        <sz val="12"/>
        <rFont val="宋体"/>
        <charset val="134"/>
      </rPr>
      <t>5，</t>
    </r>
    <r>
      <rPr>
        <sz val="12"/>
        <rFont val="宋体"/>
        <charset val="134"/>
      </rPr>
      <t>非堆叠货件附加费：IPF/IEF超大超重包裹要求“禁止堆叠”时，每票RMB1472*燃油</t>
    </r>
  </si>
  <si>
    <t xml:space="preserve">                    地址：深圳市宝安区福永街道怀德社区新村区粮食大院7号厂房   </t>
  </si>
  <si>
    <t>香港联邦临时周促销IP价</t>
  </si>
  <si>
    <t>生效日期从2021年3月15日00:00至2021年3月31日 17:00</t>
  </si>
  <si>
    <r>
      <rPr>
        <b/>
        <sz val="11"/>
        <rFont val="宋体"/>
        <charset val="134"/>
      </rPr>
      <t>日本</t>
    </r>
    <r>
      <rPr>
        <b/>
        <sz val="11"/>
        <rFont val="Comic Sans MS"/>
        <charset val="134"/>
      </rPr>
      <t>-KIX/NRT</t>
    </r>
  </si>
  <si>
    <t xml:space="preserve">生效日期从2021年1月11日00:00至2021年3月12日 16:00    </t>
  </si>
  <si>
    <t>清运单注明FEDEX临时周促销IP价，泡货申请更多优惠</t>
  </si>
  <si>
    <t xml:space="preserve">生效日期从2021年3月15日00:00至2021年3月19日 16:00    </t>
  </si>
  <si>
    <t xml:space="preserve">生效日期从2021年3月12日00:00至2021年3月13日 16:00    </t>
  </si>
  <si>
    <t>欧洲十二国：丹麦，西班牙，比利时，卢森堡，荷兰，意大利，英国，奥地利，爱尔兰，法国，德国，瑞士
东欧三国：波兰，捷克，匈牙利；
美西美东仅仅只美国</t>
  </si>
  <si>
    <r>
      <rPr>
        <sz val="11"/>
        <color indexed="8"/>
        <rFont val="宋体"/>
        <charset val="134"/>
      </rPr>
      <t>13</t>
    </r>
    <r>
      <rPr>
        <sz val="10"/>
        <rFont val="宋体"/>
        <charset val="134"/>
      </rPr>
      <t>:第三方关税附加费:按照运费总金额的2.5%收取，最低按RMB90/票（需另外加收燃油附加费）</t>
    </r>
  </si>
  <si>
    <t xml:space="preserve">           地址：深圳市宝安区福永街道怀德社区新村区粮食大院7号厂房</t>
  </si>
  <si>
    <t>香港Fedex-欧美IE除6000周促销价</t>
  </si>
  <si>
    <r>
      <rPr>
        <b/>
        <sz val="11"/>
        <color indexed="9"/>
        <rFont val="微软雅黑"/>
        <charset val="134"/>
      </rPr>
      <t>国</t>
    </r>
    <r>
      <rPr>
        <b/>
        <sz val="11"/>
        <color indexed="9"/>
        <rFont val="Trebuchet MS"/>
        <charset val="134"/>
      </rPr>
      <t xml:space="preserve">   </t>
    </r>
    <r>
      <rPr>
        <b/>
        <sz val="11"/>
        <color indexed="9"/>
        <rFont val="微软雅黑"/>
        <charset val="134"/>
      </rPr>
      <t>家</t>
    </r>
  </si>
  <si>
    <r>
      <rPr>
        <b/>
        <sz val="11"/>
        <color indexed="9"/>
        <rFont val="Trebuchet MS"/>
        <charset val="134"/>
      </rPr>
      <t>2</t>
    </r>
    <r>
      <rPr>
        <b/>
        <sz val="11"/>
        <color indexed="9"/>
        <rFont val="Trebuchet MS"/>
        <charset val="134"/>
      </rPr>
      <t>5</t>
    </r>
    <r>
      <rPr>
        <b/>
        <sz val="11"/>
        <color indexed="9"/>
        <rFont val="Trebuchet MS"/>
        <charset val="134"/>
      </rPr>
      <t>-45kg</t>
    </r>
  </si>
  <si>
    <r>
      <rPr>
        <b/>
        <sz val="11"/>
        <color indexed="9"/>
        <rFont val="Trebuchet MS"/>
        <charset val="134"/>
      </rPr>
      <t>46-7</t>
    </r>
    <r>
      <rPr>
        <b/>
        <sz val="11"/>
        <color indexed="9"/>
        <rFont val="Trebuchet MS"/>
        <charset val="134"/>
      </rPr>
      <t>4</t>
    </r>
    <r>
      <rPr>
        <b/>
        <sz val="11"/>
        <color indexed="9"/>
        <rFont val="Trebuchet MS"/>
        <charset val="134"/>
      </rPr>
      <t>kg</t>
    </r>
  </si>
  <si>
    <r>
      <rPr>
        <b/>
        <sz val="11"/>
        <color indexed="9"/>
        <rFont val="Trebuchet MS"/>
        <charset val="134"/>
      </rPr>
      <t>75-109</t>
    </r>
    <r>
      <rPr>
        <b/>
        <sz val="11"/>
        <color indexed="9"/>
        <rFont val="Trebuchet MS"/>
        <charset val="134"/>
      </rPr>
      <t>kg</t>
    </r>
  </si>
  <si>
    <r>
      <rPr>
        <b/>
        <sz val="11"/>
        <color indexed="9"/>
        <rFont val="Trebuchet MS"/>
        <charset val="134"/>
      </rPr>
      <t>110</t>
    </r>
    <r>
      <rPr>
        <b/>
        <sz val="11"/>
        <color indexed="9"/>
        <rFont val="Trebuchet MS"/>
        <charset val="134"/>
      </rPr>
      <t>-</t>
    </r>
    <r>
      <rPr>
        <b/>
        <sz val="11"/>
        <color indexed="9"/>
        <rFont val="Trebuchet MS"/>
        <charset val="134"/>
      </rPr>
      <t>300</t>
    </r>
    <r>
      <rPr>
        <b/>
        <sz val="11"/>
        <color indexed="9"/>
        <rFont val="Trebuchet MS"/>
        <charset val="134"/>
      </rPr>
      <t>kg</t>
    </r>
  </si>
  <si>
    <t>301-500</t>
  </si>
  <si>
    <t>501-1000</t>
  </si>
  <si>
    <t>美国东岸</t>
  </si>
  <si>
    <t>丹麦，西班牙，比利时，卢森堡，荷兰，意大利，英国，奥地利，爱尔兰，法国，德国，瑞士</t>
  </si>
  <si>
    <t>截单时间16:00，第2天提取，时效日期2020年3月10-2020年3月20日</t>
  </si>
  <si>
    <t>其它操作要求和联邦代理价一样的。</t>
  </si>
  <si>
    <t>香港Fedex-欧美IP除6000周促销价</t>
  </si>
  <si>
    <t>香港FEDEX-美加墨IP特惠价</t>
  </si>
  <si>
    <t>11-24KG</t>
  </si>
  <si>
    <t>46-70KG</t>
  </si>
  <si>
    <t>71-100KG</t>
  </si>
  <si>
    <t>101-299KG</t>
  </si>
  <si>
    <t>300KG+</t>
  </si>
  <si>
    <t>加拿大、墨西哥</t>
  </si>
  <si>
    <t>澳大利亚，新西兰</t>
  </si>
  <si>
    <t>人民币报价，未含燃油，报价已包含旺季附加费可接带内置电产品。</t>
  </si>
  <si>
    <t>截单时间12：30，次日提取,2021年3月15日执行</t>
  </si>
  <si>
    <t>1、可接单独报关，需加收250元/票，报关中港费1元/KG最低费50元/票。</t>
  </si>
  <si>
    <t>2、最长单边超过120厘米或任何次长单边超过76厘米的包裹均需收人民币120元/票，单件重量超23KG(含23KG)需加180元/票，以上超长，超重费需另加燃油。</t>
  </si>
  <si>
    <t>3、偏远地区派送附加费，收费标准文件、包裹按5元/KG，最低收费为(RMB)250元/票，均需另收燃油</t>
  </si>
  <si>
    <t>4、可接带电产品货物，清运单上注明电池类型，不接任何刀具，膏状类化妆品，液体、仿牌，粉末、食品，等一切违禁品，可接木箱须有合页、航空箱，加收50元/票，木箱超40kg需要打不低于10cm卡脚</t>
  </si>
  <si>
    <t>5、不接符合以下条件的货物</t>
  </si>
  <si>
    <t>a.周长超330CM，周长=（宽+高）*2+长</t>
  </si>
  <si>
    <t>b.单件重量超67KG</t>
  </si>
  <si>
    <t>c.单边长度超240CM</t>
  </si>
  <si>
    <t>6、美国、加拿大、无论是否私人住宅：均需加收住宅地区派送附加费为33元/票，此费用需另加燃油</t>
  </si>
  <si>
    <t>7、可做关税预付（DDP）,收取关税预付手续费：关税金额的2.5%，最低收费130RMB/票。(注：先预收130RMB/票，关税账单出来后超出130RMB部分再补收）</t>
  </si>
  <si>
    <t>8、本渠道不接受关税第三方支付的货件</t>
  </si>
  <si>
    <t>9、可接到亚马逊地址的货件，但是要求做关税预付并提供进口商信息，若未做关税预付和进口商所出的货件，在目的地所产生的清关问题和费用需发件人自行承担。</t>
  </si>
  <si>
    <t>注册号：440306602307195</t>
  </si>
  <si>
    <t xml:space="preserve">            地址：深圳市宝安区福永街道怀德社区新村区粮食大院7号厂房</t>
  </si>
  <si>
    <t>大陆联邦IE特价A</t>
  </si>
  <si>
    <t>公斤</t>
  </si>
  <si>
    <t>B越南</t>
  </si>
  <si>
    <t>D蒙古</t>
  </si>
  <si>
    <t>E文莱/新西兰</t>
  </si>
  <si>
    <t>F东欧</t>
  </si>
  <si>
    <t>G南美</t>
  </si>
  <si>
    <t>H中东</t>
  </si>
  <si>
    <t>欧州一区</t>
  </si>
  <si>
    <t>欧州二区</t>
  </si>
  <si>
    <t>N加墨</t>
  </si>
  <si>
    <t>O印度</t>
  </si>
  <si>
    <t>P日本</t>
  </si>
  <si>
    <t>Q马来</t>
  </si>
  <si>
    <t>R泰国</t>
  </si>
  <si>
    <t>S菲律宾</t>
  </si>
  <si>
    <t>T印尼</t>
  </si>
  <si>
    <t>U澳州</t>
  </si>
  <si>
    <t>V香港</t>
  </si>
  <si>
    <t>X台湾</t>
  </si>
  <si>
    <t>Y新加坡</t>
  </si>
  <si>
    <t>Z韩国</t>
  </si>
  <si>
    <t>B</t>
  </si>
  <si>
    <t>V</t>
  </si>
  <si>
    <t>23.0 - 44.0</t>
  </si>
  <si>
    <t>45.0 - 70.0</t>
  </si>
  <si>
    <t>71.0 - 99.0</t>
  </si>
  <si>
    <t>100.0 - 299.0</t>
  </si>
  <si>
    <t>300.0 - 499.0</t>
  </si>
  <si>
    <t>500.0 - 999.0</t>
  </si>
  <si>
    <t>1,000.0 - 99,999.0</t>
  </si>
  <si>
    <r>
      <rPr>
        <sz val="11"/>
        <color rgb="FF00B050"/>
        <rFont val="宋体"/>
        <charset val="134"/>
      </rPr>
      <t>备注：在我司所有</t>
    </r>
    <r>
      <rPr>
        <sz val="11"/>
        <color rgb="FF00B050"/>
        <rFont val="Arial"/>
        <charset val="134"/>
      </rPr>
      <t>FEDEX</t>
    </r>
    <r>
      <rPr>
        <sz val="11"/>
        <color rgb="FF00B050"/>
        <rFont val="宋体"/>
        <charset val="134"/>
      </rPr>
      <t>渠道，无论大小货报价，增加多一项情况说明：
已签收包裹（目的收件方拒付关税问题）：非关税预付件，所有包裹快件自寄出（寄件方与收件方提前沟通，对于货物出口后目的清关所产生的一切费用，罚款，关税等由收件方支付承担），关于拒付关税就扣货，</t>
    </r>
    <r>
      <rPr>
        <sz val="11"/>
        <color rgb="FF00B050"/>
        <rFont val="Arial"/>
        <charset val="134"/>
      </rPr>
      <t>FEDEX</t>
    </r>
    <r>
      <rPr>
        <sz val="11"/>
        <color rgb="FF00B050"/>
        <rFont val="宋体"/>
        <charset val="134"/>
      </rPr>
      <t>没有此权力和义务扣货。部份快件会出现派件签收后，因收件方拒绝支付税款问题。相关费用直接转由寄件方帐号扣款，目的不会提前通知，需寄件方承担费用，以</t>
    </r>
    <r>
      <rPr>
        <sz val="11"/>
        <color rgb="FF00B050"/>
        <rFont val="Arial"/>
        <charset val="134"/>
      </rPr>
      <t>FEDEX</t>
    </r>
    <r>
      <rPr>
        <sz val="11"/>
        <color rgb="FF00B050"/>
        <rFont val="宋体"/>
        <charset val="134"/>
      </rPr>
      <t>帐单向贵司实报补收，并加收手续费</t>
    </r>
    <r>
      <rPr>
        <sz val="11"/>
        <color rgb="FF00B050"/>
        <rFont val="Arial"/>
        <charset val="134"/>
      </rPr>
      <t>150RMB/</t>
    </r>
    <r>
      <rPr>
        <sz val="11"/>
        <color rgb="FF00B050"/>
        <rFont val="宋体"/>
        <charset val="134"/>
      </rPr>
      <t>票，一年内通知有效！</t>
    </r>
  </si>
  <si>
    <t>大货实重23kg起收,如是体积最低需按25kg收.</t>
  </si>
  <si>
    <t>1.截单时间：周一至周五13:00,周六12：00.自行打单，截单前交货当天取件，交货渠道请注明：大陆联邦特价A-IE，2020年12月25日生效，已含加旺季附加费.</t>
  </si>
  <si>
    <t>2.可接受单票超100KG和超申报5000RMB以上货物，需买单报关，买单费200元/票.同时，超过100KG或申报超5000RMB的需提供装箱单.</t>
  </si>
  <si>
    <t>3.可接D类报关，报关费250元/票.不接一达通报关资料！</t>
  </si>
  <si>
    <t>4.不限品名！不接受任何带电产品！不接受其他违禁物品或国家禁止中转产品！可接木箱须有合页、航空箱，加收30元/票，木箱超40kg需要打不低于10cm的脚。</t>
  </si>
  <si>
    <t>5.西班牙 MELILLA / CEUTA 这2个城市只有文件服务，没有包裹服务！</t>
  </si>
  <si>
    <t>6.可接成人娃娃,加收2元/kg.</t>
  </si>
  <si>
    <t>印度出货声明:</t>
  </si>
  <si>
    <t>1.出货前请确认好收件人是否会协助清关及清关能力.如没有,货物很可能会被当地海关退回.</t>
  </si>
  <si>
    <t>2.当地海关清关产生的关税和其它费用,如果收件人拒付将返回由发件方承担并支付!请确认好再出货,一旦出货视为认同我司条款!不得有议!</t>
  </si>
  <si>
    <t>3,200美金以内正常出口，超200美金需要客户自行清关，也就是联邦BSO服务。指定清关代理人清关的，收取每票人民币最低96元或10.7元/KG，哪个大按那个。</t>
  </si>
  <si>
    <t>其他特殊国家声明:</t>
  </si>
  <si>
    <t>阿根廷（需提供税号，且税号前必须有CUIT）、巴西、厄瓜多尔需提供收件人ID税号出货.</t>
  </si>
  <si>
    <t>厄瓜多尔件，如货物抵达当地，收件人无法完成清关放行的，当地处理情况及费用如下：</t>
  </si>
  <si>
    <t>包裹将会被安排发送到销毁仓库,并产生84美元销毁费。如销毁仓库期间的30天内收件人重新拿出来清关,需要额外支付清关手续费193美元.</t>
  </si>
  <si>
    <t xml:space="preserve">特别声明： </t>
  </si>
  <si>
    <t>1.为不影响转运时效，大陆联邦需提供产品，中英文品名、材质、用途、及海关编码！</t>
  </si>
  <si>
    <t>2.欧洲部份国家需提供欧盟号 包装要求坚硬，变形或软包装会退回！</t>
  </si>
  <si>
    <t>3.若寄运超大件包裹（IEF/IPF服务包裹）住宅地区派送附加费则为860元/票+当月燃油;目地的改派地址费用85元/票需另加油,如果是国内通知更改地址的还需要加收目的国家11%的增值税,我司六个月内通知有效！</t>
  </si>
  <si>
    <t>4.请自行提前查询偏远范围,有无服务国家及城市，我司出货时不另行通知，如遇货件退回 将以代理帐单为准向贵司补收）</t>
  </si>
  <si>
    <t>5.此报价为人民币报价,不含当月燃油费,不包含私人住宅费，不包含当地关税和保险费,如扣关或从当地退回所产生的费用由寄件人支付.</t>
  </si>
  <si>
    <r>
      <rPr>
        <sz val="10"/>
        <color indexed="8"/>
        <rFont val="宋体"/>
        <charset val="134"/>
      </rPr>
      <t>6.上述价格不包含目的地关税,如果收件人拒付关税,将可能无任何通知的情况下自动退回或改寄件人支付,产生的后果由寄件人承担,同时,会有产生关税预付手续费RMB</t>
    </r>
    <r>
      <rPr>
        <b/>
        <sz val="10"/>
        <color indexed="10"/>
        <rFont val="宋体"/>
        <charset val="134"/>
      </rPr>
      <t>150</t>
    </r>
    <r>
      <rPr>
        <sz val="10"/>
        <color indexed="8"/>
        <rFont val="宋体"/>
        <charset val="134"/>
      </rPr>
      <t>元/票,走货前请核实好收件人关税付费情况!</t>
    </r>
  </si>
  <si>
    <r>
      <rPr>
        <sz val="10"/>
        <color indexed="8"/>
        <rFont val="宋体"/>
        <charset val="134"/>
      </rPr>
      <t>7.对于寄往非FEDEX常规服务区域的快件,将征收偏远地区服务费.收费标准</t>
    </r>
    <r>
      <rPr>
        <b/>
        <sz val="10"/>
        <color indexed="10"/>
        <rFont val="宋体"/>
        <charset val="134"/>
      </rPr>
      <t>3.7</t>
    </r>
    <r>
      <rPr>
        <sz val="10"/>
        <color indexed="8"/>
        <rFont val="宋体"/>
        <charset val="134"/>
      </rPr>
      <t>元/KG+油,每票最低收费</t>
    </r>
    <r>
      <rPr>
        <b/>
        <sz val="10"/>
        <color indexed="10"/>
        <rFont val="宋体"/>
        <charset val="134"/>
      </rPr>
      <t>180</t>
    </r>
    <r>
      <rPr>
        <sz val="10"/>
        <color indexed="8"/>
        <rFont val="宋体"/>
        <charset val="134"/>
      </rPr>
      <t>元（需另加燃油）.FEDEX偏远请自查,我司六个月内通知有效,</t>
    </r>
  </si>
  <si>
    <t>8.货物单件重量超过68公斤，或单边长超过243厘米，或最长单边长度和*2+短边的周长超过330CM属超大件货物，需走IEF或IPF服务,一票多件时，单件不足68KG按68KG计费.超大件需加收520元/票操作费.</t>
  </si>
  <si>
    <t xml:space="preserve">9.发票要求:交货时需提供有详细中英文品名、材质、用途的商业发票,如需我司代为申报,产生扣关或延误我司不承担责任. </t>
  </si>
  <si>
    <t>10.材积重量计算公式为：长X宽X高/5000</t>
  </si>
  <si>
    <t>11.所有寄往委内瑞拉0.5-2KG(包括2KG)的货物抵达目的后,都会向寄件方征收邮政费RMB43/票,我司需收取此费用.</t>
  </si>
  <si>
    <t>12.不接俄罗斯件.此附加费适用于任何最长单边超过121厘米的包裹； 或任何次长单边超过76厘米的包裹，收取增值服务费38元/票。</t>
  </si>
  <si>
    <t>13.上述价格不包含承运代理有可能产生的其他额外附加费，以承运代理的规定为准；</t>
  </si>
  <si>
    <t>14.本公司保留各条款的所有及最终解释权。</t>
  </si>
  <si>
    <r>
      <rPr>
        <b/>
        <sz val="11"/>
        <color rgb="FF000000"/>
        <rFont val="Times New Roman"/>
        <charset val="0"/>
      </rPr>
      <t>FedEx</t>
    </r>
    <r>
      <rPr>
        <b/>
        <sz val="11"/>
        <color rgb="FF000000"/>
        <rFont val="宋体"/>
        <charset val="0"/>
      </rPr>
      <t>其它附加费用：</t>
    </r>
    <r>
      <rPr>
        <b/>
        <sz val="11"/>
        <color rgb="FF000000"/>
        <rFont val="Times New Roman"/>
        <charset val="0"/>
      </rPr>
      <t>(2021</t>
    </r>
    <r>
      <rPr>
        <b/>
        <sz val="11"/>
        <color rgb="FF000000"/>
        <rFont val="宋体"/>
        <charset val="0"/>
      </rPr>
      <t>版</t>
    </r>
    <r>
      <rPr>
        <b/>
        <sz val="11"/>
        <color rgb="FF000000"/>
        <rFont val="Times New Roman"/>
        <charset val="0"/>
      </rPr>
      <t>)</t>
    </r>
    <r>
      <rPr>
        <b/>
        <sz val="11"/>
        <color rgb="FF000000"/>
        <rFont val="宋体"/>
        <charset val="0"/>
      </rPr>
      <t>具体也可以参考</t>
    </r>
    <r>
      <rPr>
        <b/>
        <sz val="11"/>
        <color rgb="FF000000"/>
        <rFont val="Times New Roman"/>
        <charset val="0"/>
      </rPr>
      <t>2021</t>
    </r>
    <r>
      <rPr>
        <b/>
        <sz val="11"/>
        <color rgb="FF000000"/>
        <rFont val="宋体"/>
        <charset val="0"/>
      </rPr>
      <t>年</t>
    </r>
    <r>
      <rPr>
        <b/>
        <sz val="11"/>
        <color rgb="FF000000"/>
        <rFont val="Times New Roman"/>
        <charset val="0"/>
      </rPr>
      <t>1</t>
    </r>
    <r>
      <rPr>
        <b/>
        <sz val="11"/>
        <color rgb="FF000000"/>
        <rFont val="宋体"/>
        <charset val="0"/>
      </rPr>
      <t>月</t>
    </r>
    <r>
      <rPr>
        <b/>
        <sz val="11"/>
        <color rgb="FF000000"/>
        <rFont val="Times New Roman"/>
        <charset val="0"/>
      </rPr>
      <t>1</t>
    </r>
    <r>
      <rPr>
        <b/>
        <sz val="11"/>
        <color rgb="FF000000"/>
        <rFont val="宋体"/>
        <charset val="0"/>
      </rPr>
      <t>日执行的附加费表，我司不会提供原始账单，请知悉！</t>
    </r>
  </si>
  <si>
    <r>
      <rPr>
        <b/>
        <sz val="9"/>
        <color rgb="FFFF0000"/>
        <rFont val="Times New Roman"/>
        <charset val="0"/>
      </rPr>
      <t>1</t>
    </r>
    <r>
      <rPr>
        <b/>
        <sz val="9"/>
        <color rgb="FFFF0000"/>
        <rFont val="宋体"/>
        <charset val="0"/>
      </rPr>
      <t>：住宅派送费：每票</t>
    </r>
    <r>
      <rPr>
        <b/>
        <sz val="9"/>
        <color rgb="FFFF0000"/>
        <rFont val="Times New Roman"/>
        <charset val="0"/>
      </rPr>
      <t>RMB25*U</t>
    </r>
    <r>
      <rPr>
        <b/>
        <sz val="9"/>
        <color rgb="FFFF0000"/>
        <rFont val="宋体"/>
        <charset val="0"/>
      </rPr>
      <t>，超大件货私宅派送费每票</t>
    </r>
    <r>
      <rPr>
        <b/>
        <sz val="9"/>
        <color rgb="FFFF0000"/>
        <rFont val="Times New Roman"/>
        <charset val="0"/>
      </rPr>
      <t>RMB891*U</t>
    </r>
    <r>
      <rPr>
        <b/>
        <sz val="9"/>
        <color rgb="FFFF0000"/>
        <rFont val="宋体"/>
        <charset val="0"/>
      </rPr>
      <t>。</t>
    </r>
  </si>
  <si>
    <r>
      <rPr>
        <b/>
        <sz val="9"/>
        <color indexed="10"/>
        <rFont val="Times New Roman"/>
        <charset val="0"/>
      </rPr>
      <t>2</t>
    </r>
    <r>
      <rPr>
        <b/>
        <sz val="9"/>
        <color indexed="10"/>
        <rFont val="宋体"/>
        <charset val="134"/>
      </rPr>
      <t>：更改地址费用：每票</t>
    </r>
    <r>
      <rPr>
        <b/>
        <sz val="9"/>
        <color indexed="10"/>
        <rFont val="Times New Roman"/>
        <charset val="0"/>
      </rPr>
      <t>RMB83*U,</t>
    </r>
    <r>
      <rPr>
        <b/>
        <sz val="9"/>
        <color indexed="10"/>
        <rFont val="宋体"/>
        <charset val="134"/>
      </rPr>
      <t>个别情况例外，如由</t>
    </r>
    <r>
      <rPr>
        <b/>
        <sz val="9"/>
        <color indexed="10"/>
        <rFont val="Times New Roman"/>
        <charset val="0"/>
      </rPr>
      <t>1</t>
    </r>
    <r>
      <rPr>
        <b/>
        <sz val="9"/>
        <color indexed="10"/>
        <rFont val="宋体"/>
        <charset val="134"/>
      </rPr>
      <t>区更改至</t>
    </r>
    <r>
      <rPr>
        <b/>
        <sz val="9"/>
        <color indexed="10"/>
        <rFont val="Times New Roman"/>
        <charset val="0"/>
      </rPr>
      <t>2</t>
    </r>
    <r>
      <rPr>
        <b/>
        <sz val="9"/>
        <color indexed="10"/>
        <rFont val="宋体"/>
        <charset val="134"/>
      </rPr>
      <t>区或</t>
    </r>
    <r>
      <rPr>
        <b/>
        <sz val="9"/>
        <color indexed="10"/>
        <rFont val="Times New Roman"/>
        <charset val="0"/>
      </rPr>
      <t>2</t>
    </r>
    <r>
      <rPr>
        <b/>
        <sz val="9"/>
        <color indexed="10"/>
        <rFont val="宋体"/>
        <charset val="134"/>
      </rPr>
      <t>区改派至</t>
    </r>
    <r>
      <rPr>
        <b/>
        <sz val="9"/>
        <color indexed="10"/>
        <rFont val="Times New Roman"/>
        <charset val="0"/>
      </rPr>
      <t>1</t>
    </r>
    <r>
      <rPr>
        <b/>
        <sz val="9"/>
        <color indexed="10"/>
        <rFont val="宋体"/>
        <charset val="134"/>
      </rPr>
      <t>区，联邦会以单件为更改派送费用，实际以联邦帐单为准</t>
    </r>
  </si>
  <si>
    <r>
      <rPr>
        <b/>
        <sz val="9"/>
        <color rgb="FFFF0000"/>
        <rFont val="宋体"/>
        <charset val="0"/>
      </rPr>
      <t>3：周六派送费：每票</t>
    </r>
    <r>
      <rPr>
        <b/>
        <sz val="9"/>
        <color rgb="FFFF0000"/>
        <rFont val="Times New Roman"/>
        <charset val="0"/>
      </rPr>
      <t>RMB116*U</t>
    </r>
  </si>
  <si>
    <r>
      <rPr>
        <b/>
        <sz val="9"/>
        <color rgb="FFFF0000"/>
        <rFont val="宋体"/>
        <charset val="0"/>
      </rPr>
      <t>4：第三方收件人附加费：每票</t>
    </r>
    <r>
      <rPr>
        <b/>
        <sz val="9"/>
        <color rgb="FFFF0000"/>
        <rFont val="Times New Roman"/>
        <charset val="0"/>
      </rPr>
      <t>RMB99*U</t>
    </r>
  </si>
  <si>
    <r>
      <rPr>
        <b/>
        <sz val="9"/>
        <color rgb="FFFF0000"/>
        <rFont val="宋体"/>
        <charset val="0"/>
      </rPr>
      <t>5：指定清关人（</t>
    </r>
    <r>
      <rPr>
        <b/>
        <sz val="9"/>
        <color rgb="FFFF0000"/>
        <rFont val="Times New Roman"/>
        <charset val="0"/>
      </rPr>
      <t>BSO</t>
    </r>
    <r>
      <rPr>
        <b/>
        <sz val="9"/>
        <color rgb="FFFF0000"/>
        <rFont val="宋体"/>
        <charset val="0"/>
      </rPr>
      <t>）：每票</t>
    </r>
    <r>
      <rPr>
        <b/>
        <sz val="9"/>
        <color rgb="FFFF0000"/>
        <rFont val="Times New Roman"/>
        <charset val="0"/>
      </rPr>
      <t>RMB96*U</t>
    </r>
    <r>
      <rPr>
        <b/>
        <sz val="9"/>
        <color rgb="FFFF0000"/>
        <rFont val="宋体"/>
        <charset val="0"/>
      </rPr>
      <t>或每公斤</t>
    </r>
    <r>
      <rPr>
        <b/>
        <sz val="9"/>
        <color rgb="FFFF0000"/>
        <rFont val="Times New Roman"/>
        <charset val="0"/>
      </rPr>
      <t>RMB10.7*U</t>
    </r>
    <r>
      <rPr>
        <b/>
        <sz val="9"/>
        <color rgb="FFFF0000"/>
        <rFont val="宋体"/>
        <charset val="0"/>
      </rPr>
      <t>，取其金额较高者收取</t>
    </r>
  </si>
  <si>
    <r>
      <rPr>
        <b/>
        <sz val="9"/>
        <color rgb="FFFF0000"/>
        <rFont val="宋体"/>
        <charset val="0"/>
      </rPr>
      <t>6：不可堆叠附加费：针对重货（订仓货）</t>
    </r>
    <r>
      <rPr>
        <b/>
        <sz val="9"/>
        <color rgb="FFFF0000"/>
        <rFont val="Times New Roman"/>
        <charset val="0"/>
      </rPr>
      <t>IPF</t>
    </r>
    <r>
      <rPr>
        <b/>
        <sz val="9"/>
        <color rgb="FFFF0000"/>
        <rFont val="宋体"/>
        <charset val="0"/>
      </rPr>
      <t>、</t>
    </r>
    <r>
      <rPr>
        <b/>
        <sz val="9"/>
        <color rgb="FFFF0000"/>
        <rFont val="Times New Roman"/>
        <charset val="0"/>
      </rPr>
      <t>IEF</t>
    </r>
    <r>
      <rPr>
        <b/>
        <sz val="9"/>
        <color rgb="FFFF0000"/>
        <rFont val="宋体"/>
        <charset val="0"/>
      </rPr>
      <t>每件货加收</t>
    </r>
    <r>
      <rPr>
        <b/>
        <sz val="9"/>
        <color rgb="FFFF0000"/>
        <rFont val="Times New Roman"/>
        <charset val="0"/>
      </rPr>
      <t>RMB1233</t>
    </r>
  </si>
  <si>
    <r>
      <rPr>
        <b/>
        <sz val="9"/>
        <color rgb="FFFF0000"/>
        <rFont val="宋体"/>
        <charset val="0"/>
      </rPr>
      <t>7：关税和税金</t>
    </r>
    <r>
      <rPr>
        <b/>
        <sz val="9"/>
        <color rgb="FFFF0000"/>
        <rFont val="Times New Roman"/>
        <charset val="0"/>
      </rPr>
      <t>:</t>
    </r>
    <r>
      <rPr>
        <b/>
        <sz val="9"/>
        <color rgb="FFFF0000"/>
        <rFont val="宋体"/>
        <charset val="0"/>
      </rPr>
      <t>详情请与销售人员联系</t>
    </r>
  </si>
  <si>
    <t>以上费用我司不会预先通知，同时费用由我司预先垫付，出帐单后再向贵公司收取,半年内有效(交货我司则视贵司阅读并同意以上所有内容！)</t>
  </si>
  <si>
    <t>关于退件提示：托运人必须提交海关通关所需的信息都是真实的、正确的、完整的文件，因而产生的海关罚款、储存费用、退运费用或其他费用以及相应的附加费和税款均由收件人承担，托运人还应当对收件人未付上述费用承担责任，包括但不限于例行海关通关的代理服务费以及复杂通关程序所需要的额外费用等等；</t>
  </si>
  <si>
    <t>大陆联邦IP特价A</t>
  </si>
  <si>
    <t>23 - 44.0</t>
  </si>
  <si>
    <t>1.截单时间：周一至周五13:00,周六12：00.自行打单，截单前交货当天取件，交货渠道请注明：大陆联邦特价A-IP，2021年3月8日生效，已含加旺季附加费.</t>
  </si>
  <si>
    <t>2021分区表</t>
  </si>
  <si>
    <t>英文名</t>
  </si>
  <si>
    <t>中文名</t>
  </si>
  <si>
    <t>IP</t>
  </si>
  <si>
    <t>Macau SAR, China</t>
  </si>
  <si>
    <t>Vietnam</t>
  </si>
  <si>
    <t>Mongolia</t>
  </si>
  <si>
    <t>Laos</t>
  </si>
  <si>
    <t>——</t>
  </si>
  <si>
    <t>Slovakia</t>
  </si>
  <si>
    <t>Czech Republic</t>
  </si>
  <si>
    <t>Lithuania</t>
  </si>
  <si>
    <t>Ukraine</t>
  </si>
  <si>
    <t>Serbia</t>
  </si>
  <si>
    <t>Greenland</t>
  </si>
  <si>
    <t>Latvia</t>
  </si>
  <si>
    <t>Turkey</t>
  </si>
  <si>
    <t>Cyprus</t>
  </si>
  <si>
    <t>Estonia</t>
  </si>
  <si>
    <t>Iceland</t>
  </si>
  <si>
    <t>Slovenia</t>
  </si>
  <si>
    <t>Malta</t>
  </si>
  <si>
    <t>Faeroe Islands</t>
  </si>
  <si>
    <t>Hungary</t>
  </si>
  <si>
    <t>Poland</t>
  </si>
  <si>
    <t>Israel</t>
  </si>
  <si>
    <t>American Samoa</t>
  </si>
  <si>
    <t xml:space="preserve">安圭拉 </t>
  </si>
  <si>
    <t>Antigua &amp; Barbuda</t>
  </si>
  <si>
    <t xml:space="preserve">阿根廷 </t>
  </si>
  <si>
    <t xml:space="preserve">阿鲁巴 </t>
  </si>
  <si>
    <t>Bahama</t>
  </si>
  <si>
    <t xml:space="preserve">巴巴多斯 </t>
  </si>
  <si>
    <t>Belize</t>
  </si>
  <si>
    <t xml:space="preserve">百慕大 </t>
  </si>
  <si>
    <t>Bolivia</t>
  </si>
  <si>
    <r>
      <rPr>
        <sz val="14"/>
        <rFont val="宋体"/>
        <charset val="134"/>
      </rPr>
      <t>玻利维亚</t>
    </r>
    <r>
      <rPr>
        <sz val="14"/>
        <rFont val="Arial"/>
        <charset val="0"/>
      </rPr>
      <t xml:space="preserve"> </t>
    </r>
  </si>
  <si>
    <t>Bonaire</t>
  </si>
  <si>
    <r>
      <rPr>
        <sz val="14"/>
        <rFont val="宋体"/>
        <charset val="134"/>
      </rPr>
      <t>博内尔</t>
    </r>
    <r>
      <rPr>
        <sz val="14"/>
        <rFont val="Arial"/>
        <charset val="134"/>
      </rPr>
      <t xml:space="preserve"> </t>
    </r>
  </si>
  <si>
    <r>
      <rPr>
        <sz val="14"/>
        <rFont val="宋体"/>
        <charset val="134"/>
      </rPr>
      <t>巴西</t>
    </r>
    <r>
      <rPr>
        <sz val="14"/>
        <rFont val="Arial"/>
        <charset val="0"/>
      </rPr>
      <t xml:space="preserve"> </t>
    </r>
  </si>
  <si>
    <t>British Virgin Islands</t>
  </si>
  <si>
    <r>
      <rPr>
        <sz val="14"/>
        <rFont val="宋体"/>
        <charset val="134"/>
      </rPr>
      <t>英属维尔京群岛</t>
    </r>
    <r>
      <rPr>
        <sz val="14"/>
        <rFont val="Arial"/>
        <charset val="0"/>
      </rPr>
      <t xml:space="preserve"> </t>
    </r>
  </si>
  <si>
    <r>
      <rPr>
        <sz val="14"/>
        <rFont val="宋体"/>
        <charset val="134"/>
      </rPr>
      <t>开曼群岛</t>
    </r>
    <r>
      <rPr>
        <sz val="14"/>
        <rFont val="Arial"/>
        <charset val="0"/>
      </rPr>
      <t xml:space="preserve"> </t>
    </r>
  </si>
  <si>
    <t>Chile</t>
  </si>
  <si>
    <r>
      <rPr>
        <sz val="14"/>
        <rFont val="宋体"/>
        <charset val="134"/>
      </rPr>
      <t>智利</t>
    </r>
    <r>
      <rPr>
        <sz val="14"/>
        <rFont val="Arial"/>
        <charset val="0"/>
      </rPr>
      <t xml:space="preserve"> </t>
    </r>
  </si>
  <si>
    <t>Colombia</t>
  </si>
  <si>
    <r>
      <rPr>
        <sz val="14"/>
        <rFont val="宋体"/>
        <charset val="134"/>
      </rPr>
      <t>哥伦比亚</t>
    </r>
    <r>
      <rPr>
        <sz val="14"/>
        <rFont val="Arial"/>
        <charset val="0"/>
      </rPr>
      <t xml:space="preserve"> </t>
    </r>
  </si>
  <si>
    <t>Costa Rica</t>
  </si>
  <si>
    <r>
      <rPr>
        <sz val="14"/>
        <rFont val="宋体"/>
        <charset val="134"/>
      </rPr>
      <t>哥斯达黎加</t>
    </r>
    <r>
      <rPr>
        <sz val="14"/>
        <rFont val="Arial"/>
        <charset val="0"/>
      </rPr>
      <t xml:space="preserve"> </t>
    </r>
  </si>
  <si>
    <t>Dominican Republic</t>
  </si>
  <si>
    <r>
      <rPr>
        <sz val="14"/>
        <rFont val="宋体"/>
        <charset val="134"/>
      </rPr>
      <t>多米尼加共和国</t>
    </r>
    <r>
      <rPr>
        <sz val="14"/>
        <rFont val="Arial"/>
        <charset val="0"/>
      </rPr>
      <t xml:space="preserve"> </t>
    </r>
  </si>
  <si>
    <r>
      <rPr>
        <sz val="14"/>
        <rFont val="宋体"/>
        <charset val="134"/>
      </rPr>
      <t>多米尼加</t>
    </r>
    <r>
      <rPr>
        <sz val="14"/>
        <rFont val="Arial"/>
        <charset val="0"/>
      </rPr>
      <t xml:space="preserve"> </t>
    </r>
  </si>
  <si>
    <t>Ecuador</t>
  </si>
  <si>
    <r>
      <rPr>
        <sz val="14"/>
        <rFont val="宋体"/>
        <charset val="134"/>
      </rPr>
      <t>厄瓜多尔</t>
    </r>
    <r>
      <rPr>
        <sz val="14"/>
        <rFont val="Arial"/>
        <charset val="0"/>
      </rPr>
      <t xml:space="preserve"> </t>
    </r>
  </si>
  <si>
    <r>
      <rPr>
        <sz val="14"/>
        <rFont val="宋体"/>
        <charset val="134"/>
      </rPr>
      <t>萨尔瓦多</t>
    </r>
    <r>
      <rPr>
        <sz val="14"/>
        <rFont val="Arial"/>
        <charset val="0"/>
      </rPr>
      <t xml:space="preserve"> </t>
    </r>
  </si>
  <si>
    <t>Fiji</t>
  </si>
  <si>
    <t>French Guiana</t>
  </si>
  <si>
    <r>
      <rPr>
        <sz val="14"/>
        <rFont val="宋体"/>
        <charset val="134"/>
      </rPr>
      <t>法属圭亚纳</t>
    </r>
    <r>
      <rPr>
        <sz val="14"/>
        <rFont val="Arial"/>
        <charset val="0"/>
      </rPr>
      <t xml:space="preserve"> </t>
    </r>
  </si>
  <si>
    <t>French Polynesia</t>
  </si>
  <si>
    <t>法属玻利尼西亚</t>
  </si>
  <si>
    <t>Grenada</t>
  </si>
  <si>
    <t>Guatemala</t>
  </si>
  <si>
    <r>
      <rPr>
        <sz val="14"/>
        <rFont val="宋体"/>
        <charset val="134"/>
      </rPr>
      <t>危地马拉</t>
    </r>
    <r>
      <rPr>
        <sz val="14"/>
        <rFont val="Arial"/>
        <charset val="0"/>
      </rPr>
      <t xml:space="preserve"> </t>
    </r>
  </si>
  <si>
    <t>Guyana</t>
  </si>
  <si>
    <r>
      <rPr>
        <sz val="14"/>
        <rFont val="宋体"/>
        <charset val="134"/>
      </rPr>
      <t>圭亚那</t>
    </r>
    <r>
      <rPr>
        <sz val="14"/>
        <rFont val="Arial"/>
        <charset val="0"/>
      </rPr>
      <t xml:space="preserve"> </t>
    </r>
  </si>
  <si>
    <t>Haiti</t>
  </si>
  <si>
    <r>
      <rPr>
        <sz val="14"/>
        <rFont val="宋体"/>
        <charset val="134"/>
      </rPr>
      <t>海地</t>
    </r>
    <r>
      <rPr>
        <sz val="14"/>
        <rFont val="Arial"/>
        <charset val="0"/>
      </rPr>
      <t xml:space="preserve"> </t>
    </r>
  </si>
  <si>
    <t>Honduras</t>
  </si>
  <si>
    <r>
      <rPr>
        <sz val="14"/>
        <rFont val="宋体"/>
        <charset val="134"/>
      </rPr>
      <t>洪都拉斯</t>
    </r>
    <r>
      <rPr>
        <sz val="14"/>
        <rFont val="Arial"/>
        <charset val="0"/>
      </rPr>
      <t xml:space="preserve"> </t>
    </r>
  </si>
  <si>
    <t>Jamaica</t>
  </si>
  <si>
    <r>
      <rPr>
        <sz val="14"/>
        <rFont val="宋体"/>
        <charset val="134"/>
      </rPr>
      <t>牙买加</t>
    </r>
    <r>
      <rPr>
        <sz val="14"/>
        <rFont val="Arial"/>
        <charset val="0"/>
      </rPr>
      <t xml:space="preserve"> </t>
    </r>
  </si>
  <si>
    <t>Martinique</t>
  </si>
  <si>
    <r>
      <rPr>
        <sz val="14"/>
        <rFont val="宋体"/>
        <charset val="134"/>
      </rPr>
      <t>马提尼克</t>
    </r>
    <r>
      <rPr>
        <sz val="14"/>
        <rFont val="Arial"/>
        <charset val="0"/>
      </rPr>
      <t xml:space="preserve"> </t>
    </r>
  </si>
  <si>
    <t>Micronesia</t>
  </si>
  <si>
    <t>Monserrat</t>
  </si>
  <si>
    <t>Netherlands Antilles</t>
  </si>
  <si>
    <t>荷属安的列斯群岛</t>
  </si>
  <si>
    <t>Nicaragua</t>
  </si>
  <si>
    <r>
      <rPr>
        <sz val="14"/>
        <rFont val="宋体"/>
        <charset val="134"/>
      </rPr>
      <t>尼加拉瓜</t>
    </r>
    <r>
      <rPr>
        <sz val="14"/>
        <rFont val="Arial"/>
        <charset val="0"/>
      </rPr>
      <t xml:space="preserve"> </t>
    </r>
  </si>
  <si>
    <t>Northern Mariana Islands</t>
  </si>
  <si>
    <t>Panama</t>
  </si>
  <si>
    <r>
      <rPr>
        <sz val="14"/>
        <rFont val="宋体"/>
        <charset val="134"/>
      </rPr>
      <t>巴拿马</t>
    </r>
    <r>
      <rPr>
        <sz val="14"/>
        <rFont val="Arial"/>
        <charset val="0"/>
      </rPr>
      <t xml:space="preserve"> </t>
    </r>
  </si>
  <si>
    <t>Papua New Guinea</t>
  </si>
  <si>
    <t>Paraguay</t>
  </si>
  <si>
    <r>
      <rPr>
        <sz val="14"/>
        <rFont val="宋体"/>
        <charset val="134"/>
      </rPr>
      <t>巴拉圭</t>
    </r>
    <r>
      <rPr>
        <sz val="14"/>
        <rFont val="Arial"/>
        <charset val="0"/>
      </rPr>
      <t xml:space="preserve"> </t>
    </r>
  </si>
  <si>
    <t>Peru</t>
  </si>
  <si>
    <t>Saint Lucia</t>
  </si>
  <si>
    <t>Saint Martin</t>
  </si>
  <si>
    <t>Samoa</t>
  </si>
  <si>
    <t>St. Kitts and Nevis</t>
  </si>
  <si>
    <t>St. Maarten</t>
  </si>
  <si>
    <t>St. Vincent &amp; the Grenadines</t>
  </si>
  <si>
    <r>
      <rPr>
        <sz val="14"/>
        <rFont val="Arial"/>
        <charset val="0"/>
      </rPr>
      <t xml:space="preserve">
</t>
    </r>
    <r>
      <rPr>
        <sz val="14"/>
        <rFont val="宋体"/>
        <charset val="0"/>
      </rPr>
      <t>圣文森特</t>
    </r>
  </si>
  <si>
    <t>Suriname</t>
  </si>
  <si>
    <r>
      <rPr>
        <sz val="14"/>
        <rFont val="宋体"/>
        <charset val="134"/>
      </rPr>
      <t>苏里南</t>
    </r>
    <r>
      <rPr>
        <sz val="14"/>
        <rFont val="Arial"/>
        <charset val="0"/>
      </rPr>
      <t xml:space="preserve"> </t>
    </r>
  </si>
  <si>
    <t>Tonga</t>
  </si>
  <si>
    <t>Trinidad &amp; Tobago</t>
  </si>
  <si>
    <t>Turks &amp; Caicos Islands</t>
  </si>
  <si>
    <t>U.S. Virgin Islands</t>
  </si>
  <si>
    <r>
      <rPr>
        <sz val="14"/>
        <rFont val="宋体"/>
        <charset val="134"/>
      </rPr>
      <t>美属维尔京群岛</t>
    </r>
    <r>
      <rPr>
        <sz val="14"/>
        <rFont val="Arial"/>
        <charset val="0"/>
      </rPr>
      <t xml:space="preserve"> </t>
    </r>
  </si>
  <si>
    <t>Uruguay</t>
  </si>
  <si>
    <r>
      <rPr>
        <sz val="14"/>
        <rFont val="宋体"/>
        <charset val="134"/>
      </rPr>
      <t>乌拉圭</t>
    </r>
    <r>
      <rPr>
        <sz val="14"/>
        <rFont val="Arial"/>
        <charset val="0"/>
      </rPr>
      <t xml:space="preserve"> </t>
    </r>
  </si>
  <si>
    <t>Vanuatu</t>
  </si>
  <si>
    <t>Wallis &amp; Futuna</t>
  </si>
  <si>
    <t>瓦利斯群岛和富图纳群岛</t>
  </si>
  <si>
    <t>Namibia</t>
  </si>
  <si>
    <t>Bhutan</t>
  </si>
  <si>
    <t>Bangladesh</t>
  </si>
  <si>
    <t>Afghanistan</t>
  </si>
  <si>
    <t>Armenia</t>
  </si>
  <si>
    <t>Benin</t>
  </si>
  <si>
    <t>Burkina Faso</t>
  </si>
  <si>
    <t>Chad</t>
  </si>
  <si>
    <t>Kazakhstan</t>
  </si>
  <si>
    <t>Malawi</t>
  </si>
  <si>
    <t>Moldova, Republic of</t>
  </si>
  <si>
    <t>Palestine Autonomous</t>
  </si>
  <si>
    <t>Swaziland</t>
  </si>
  <si>
    <t>Tunisia</t>
  </si>
  <si>
    <t>Burundi</t>
  </si>
  <si>
    <t>Congo</t>
  </si>
  <si>
    <t>Djibouti</t>
  </si>
  <si>
    <t>Ethiopia</t>
  </si>
  <si>
    <t>Ghana</t>
  </si>
  <si>
    <t>Kenya</t>
  </si>
  <si>
    <t>Lebanon</t>
  </si>
  <si>
    <t>Mali</t>
  </si>
  <si>
    <t>Montenegro</t>
  </si>
  <si>
    <t>Niger</t>
  </si>
  <si>
    <t>Qatar</t>
  </si>
  <si>
    <t>Rwanda</t>
  </si>
  <si>
    <t>Seychelles</t>
  </si>
  <si>
    <t>Syrian Arab Republic</t>
  </si>
  <si>
    <t>Bosnia-Herzegovina</t>
  </si>
  <si>
    <r>
      <rPr>
        <sz val="14"/>
        <rFont val="宋体"/>
        <charset val="134"/>
      </rPr>
      <t>波斯尼亚</t>
    </r>
    <r>
      <rPr>
        <sz val="14"/>
        <rFont val="Arial"/>
        <charset val="0"/>
      </rPr>
      <t>-</t>
    </r>
    <r>
      <rPr>
        <sz val="14"/>
        <rFont val="宋体"/>
        <charset val="134"/>
      </rPr>
      <t>黑塞哥维那共和国</t>
    </r>
  </si>
  <si>
    <t>Botswana</t>
  </si>
  <si>
    <t>Cameroon</t>
  </si>
  <si>
    <t>Democratic Republic of the Congo</t>
  </si>
  <si>
    <t>Gabon</t>
  </si>
  <si>
    <t>Côte D'ivoire</t>
  </si>
  <si>
    <t>Kuwait</t>
  </si>
  <si>
    <t>Lesotho</t>
  </si>
  <si>
    <t>Macedonia</t>
  </si>
  <si>
    <t>Mauritania</t>
  </si>
  <si>
    <t>Morocco</t>
  </si>
  <si>
    <t>Nigeria</t>
  </si>
  <si>
    <t>Réunion</t>
  </si>
  <si>
    <t>Saudi Arabia</t>
  </si>
  <si>
    <t>Tanzania, United Republic of</t>
  </si>
  <si>
    <t>Zambia</t>
  </si>
  <si>
    <t>Angola</t>
  </si>
  <si>
    <t>Belarus</t>
  </si>
  <si>
    <t>Cape Verde</t>
  </si>
  <si>
    <t>佛得角群岛</t>
  </si>
  <si>
    <t>Eritrea</t>
  </si>
  <si>
    <t>Gambia</t>
  </si>
  <si>
    <t>Guinea</t>
  </si>
  <si>
    <t>Jordan</t>
  </si>
  <si>
    <t>Kyrgyzstan</t>
  </si>
  <si>
    <t>Liberia</t>
  </si>
  <si>
    <t>Madagascar</t>
  </si>
  <si>
    <t>Mauritius</t>
  </si>
  <si>
    <t>Mozambique</t>
  </si>
  <si>
    <t>Sri Lanka</t>
  </si>
  <si>
    <t>Maldives</t>
  </si>
  <si>
    <t>Oman</t>
  </si>
  <si>
    <t>Senegal</t>
  </si>
  <si>
    <t>Nepal</t>
  </si>
  <si>
    <t>South Africa</t>
  </si>
  <si>
    <t>Uzbekistan</t>
  </si>
  <si>
    <t>Togo</t>
  </si>
  <si>
    <t>United Arab Emirates</t>
  </si>
  <si>
    <t>Zimbabwe</t>
  </si>
  <si>
    <t>Yemen</t>
  </si>
  <si>
    <t>Libya</t>
  </si>
  <si>
    <t>United Kingdom</t>
  </si>
  <si>
    <t>Italy</t>
  </si>
  <si>
    <t>San Marino</t>
  </si>
  <si>
    <t>Canary Islands</t>
  </si>
  <si>
    <t>Netherlands</t>
  </si>
  <si>
    <t>France</t>
  </si>
  <si>
    <t>Germany</t>
  </si>
  <si>
    <t>Belgium</t>
  </si>
  <si>
    <t>Channel Islands</t>
  </si>
  <si>
    <t>Vatican City</t>
  </si>
  <si>
    <t>Switzerland</t>
  </si>
  <si>
    <t>Sweden</t>
  </si>
  <si>
    <t>Monaco</t>
  </si>
  <si>
    <t>Luxembourg</t>
  </si>
  <si>
    <t>Denmark</t>
  </si>
  <si>
    <t>Ireland</t>
  </si>
  <si>
    <t>Canada</t>
  </si>
  <si>
    <t>Malaysia</t>
  </si>
  <si>
    <t>美国西部</t>
  </si>
  <si>
    <t>Thailand</t>
  </si>
  <si>
    <t>美国东部，波多黎各</t>
  </si>
  <si>
    <t>大陆Fedex-大货IE特惠价B</t>
  </si>
  <si>
    <t>46-71kg</t>
  </si>
  <si>
    <r>
      <rPr>
        <b/>
        <sz val="11"/>
        <color indexed="9"/>
        <rFont val="Trebuchet MS"/>
        <charset val="134"/>
      </rPr>
      <t>72-</t>
    </r>
    <r>
      <rPr>
        <b/>
        <sz val="11"/>
        <color indexed="9"/>
        <rFont val="Trebuchet MS"/>
        <charset val="134"/>
      </rPr>
      <t>100</t>
    </r>
    <r>
      <rPr>
        <b/>
        <sz val="11"/>
        <color indexed="9"/>
        <rFont val="Trebuchet MS"/>
        <charset val="134"/>
      </rPr>
      <t>kg</t>
    </r>
  </si>
  <si>
    <r>
      <rPr>
        <b/>
        <sz val="11"/>
        <color indexed="9"/>
        <rFont val="Trebuchet MS"/>
        <charset val="134"/>
      </rPr>
      <t>101</t>
    </r>
    <r>
      <rPr>
        <b/>
        <sz val="11"/>
        <color indexed="9"/>
        <rFont val="Trebuchet MS"/>
        <charset val="134"/>
      </rPr>
      <t>-</t>
    </r>
    <r>
      <rPr>
        <b/>
        <sz val="11"/>
        <color indexed="9"/>
        <rFont val="Trebuchet MS"/>
        <charset val="134"/>
      </rPr>
      <t>300</t>
    </r>
    <r>
      <rPr>
        <b/>
        <sz val="11"/>
        <color indexed="9"/>
        <rFont val="Trebuchet MS"/>
        <charset val="134"/>
      </rPr>
      <t>kg</t>
    </r>
  </si>
  <si>
    <t>比利时、法国、德国、意大利、英国、荷兰、西班牙、加那利群岛、海峡群岛、圣马力诺、梵蒂冈，奥地利、丹麦、爱尔兰、卢森堡、摩纳哥、挪威、瑞典、瑞士</t>
  </si>
  <si>
    <t>澳大利亚不限城市</t>
  </si>
  <si>
    <t>匈牙利，希腊，斯洛伐克共和国，葡萄牙，列支敦士登，捷克共和国，芬兰，波兰，阿联酋</t>
  </si>
  <si>
    <r>
      <rPr>
        <b/>
        <sz val="11"/>
        <rFont val="宋体"/>
        <charset val="134"/>
      </rPr>
      <t>★可接木箱，不能超长超重，必须打活页打脚，附加费RMB50/个</t>
    </r>
    <r>
      <rPr>
        <b/>
        <sz val="11"/>
        <color indexed="10"/>
        <rFont val="宋体"/>
        <charset val="134"/>
      </rPr>
      <t>. 可接美国FBA货件，如产生税金会按FEDEX账单收回相关费用(包括关税及手续费).</t>
    </r>
  </si>
  <si>
    <t>★不接收电池或含电池货物；不接收仿牌、液体、粉末、食品、药品、易燃易爆等国家禁止出口及航空公司禁运物品。</t>
  </si>
  <si>
    <r>
      <rPr>
        <sz val="12"/>
        <rFont val="宋体"/>
        <charset val="134"/>
      </rPr>
      <t>★单票重量超90KG或申报价值超USD750或产品申报数量超2500PCS,需买单报关RMB200</t>
    </r>
    <r>
      <rPr>
        <b/>
        <sz val="11"/>
        <rFont val="宋体"/>
        <charset val="134"/>
      </rPr>
      <t>/票；一般贸易报关退税的RMB250/票.美加墨不接单独报关件，只接买单报关，收200元/票。</t>
    </r>
  </si>
  <si>
    <t>★如有带电，仿牌，违禁品被我司查出，罚款RMB5000元/票.防疫物品，请来电咨询！</t>
  </si>
  <si>
    <t>截单时间：12:00前，隔天提取，2020年12月28日起（美洲，澳洲，欧洲）生效，其它国家12月28日-12月31日，取消排仓费，已含旺季附加费。</t>
  </si>
  <si>
    <t>注意事项：</t>
  </si>
  <si>
    <r>
      <rPr>
        <sz val="10"/>
        <color indexed="8"/>
        <rFont val="Trebuchet MS"/>
        <charset val="134"/>
      </rPr>
      <t>1</t>
    </r>
    <r>
      <rPr>
        <sz val="10"/>
        <color indexed="8"/>
        <rFont val="微软雅黑"/>
        <charset val="134"/>
      </rPr>
      <t>、以上报价为人民币报价</t>
    </r>
    <r>
      <rPr>
        <sz val="10"/>
        <color indexed="8"/>
        <rFont val="Trebuchet MS"/>
        <charset val="134"/>
      </rPr>
      <t>,</t>
    </r>
    <r>
      <rPr>
        <sz val="10"/>
        <color indexed="8"/>
        <rFont val="微软雅黑"/>
        <charset val="134"/>
      </rPr>
      <t>不含燃油费</t>
    </r>
    <r>
      <rPr>
        <sz val="10"/>
        <color indexed="8"/>
        <rFont val="Trebuchet MS"/>
        <charset val="134"/>
      </rPr>
      <t>,</t>
    </r>
    <r>
      <rPr>
        <sz val="10"/>
        <color indexed="8"/>
        <rFont val="微软雅黑"/>
        <charset val="134"/>
      </rPr>
      <t>燃油费以当月网上公布为准；</t>
    </r>
  </si>
  <si>
    <r>
      <rPr>
        <sz val="10"/>
        <rFont val="Trebuchet MS"/>
        <charset val="134"/>
      </rPr>
      <t>2</t>
    </r>
    <r>
      <rPr>
        <sz val="10"/>
        <rFont val="微软雅黑"/>
        <charset val="134"/>
      </rPr>
      <t>、轻泡货物重量的计算方式：长</t>
    </r>
    <r>
      <rPr>
        <sz val="10"/>
        <rFont val="Trebuchet MS"/>
        <charset val="134"/>
      </rPr>
      <t xml:space="preserve">cm X </t>
    </r>
    <r>
      <rPr>
        <sz val="10"/>
        <rFont val="微软雅黑"/>
        <charset val="134"/>
      </rPr>
      <t>宽</t>
    </r>
    <r>
      <rPr>
        <sz val="10"/>
        <rFont val="Trebuchet MS"/>
        <charset val="134"/>
      </rPr>
      <t xml:space="preserve">cm X </t>
    </r>
    <r>
      <rPr>
        <sz val="10"/>
        <rFont val="微软雅黑"/>
        <charset val="134"/>
      </rPr>
      <t>高</t>
    </r>
    <r>
      <rPr>
        <sz val="10"/>
        <rFont val="Trebuchet MS"/>
        <charset val="134"/>
      </rPr>
      <t>cm /5000</t>
    </r>
    <r>
      <rPr>
        <sz val="10"/>
        <rFont val="微软雅黑"/>
        <charset val="134"/>
      </rPr>
      <t>，实重和材积重取较大者；</t>
    </r>
  </si>
  <si>
    <r>
      <rPr>
        <sz val="10"/>
        <color rgb="FF000000"/>
        <rFont val="Trebuchet MS"/>
        <charset val="134"/>
      </rPr>
      <t>3</t>
    </r>
    <r>
      <rPr>
        <sz val="10"/>
        <color rgb="FF000000"/>
        <rFont val="微软雅黑"/>
        <charset val="134"/>
      </rPr>
      <t>、货物单件重量超过68公斤，货件中含有最长单边超过243厘米或最长单边长度和</t>
    </r>
    <r>
      <rPr>
        <sz val="10"/>
        <color rgb="FF000000"/>
        <rFont val="Trebuchet MS"/>
        <charset val="134"/>
      </rPr>
      <t>*2+</t>
    </r>
    <r>
      <rPr>
        <sz val="10"/>
        <color rgb="FF000000"/>
        <rFont val="微软雅黑"/>
        <charset val="134"/>
      </rPr>
      <t>短边的周长超过330厘米的包裹，一票多件时，单件不足68KG按68KG计费.超大件需加收520元/票操作费.</t>
    </r>
  </si>
  <si>
    <r>
      <rPr>
        <sz val="10"/>
        <rFont val="Trebuchet MS"/>
        <charset val="134"/>
      </rPr>
      <t>4</t>
    </r>
    <r>
      <rPr>
        <sz val="10"/>
        <rFont val="微软雅黑"/>
        <charset val="134"/>
      </rPr>
      <t>、派送地址属于偏远地区的快件需加收偏远地区附加费，收费标准为</t>
    </r>
    <r>
      <rPr>
        <sz val="10"/>
        <rFont val="Trebuchet MS"/>
        <charset val="134"/>
      </rPr>
      <t>RMB4/KG*</t>
    </r>
    <r>
      <rPr>
        <sz val="10"/>
        <rFont val="微软雅黑"/>
        <charset val="134"/>
      </rPr>
      <t>燃油，每票最低收费为</t>
    </r>
    <r>
      <rPr>
        <sz val="10"/>
        <rFont val="Trebuchet MS"/>
        <charset val="134"/>
      </rPr>
      <t>RMB200</t>
    </r>
    <r>
      <rPr>
        <sz val="10"/>
        <rFont val="微软雅黑"/>
        <charset val="134"/>
      </rPr>
      <t>元</t>
    </r>
    <r>
      <rPr>
        <sz val="10"/>
        <rFont val="Trebuchet MS"/>
        <charset val="134"/>
      </rPr>
      <t>*</t>
    </r>
    <r>
      <rPr>
        <sz val="10"/>
        <rFont val="微软雅黑"/>
        <charset val="134"/>
      </rPr>
      <t>燃油；如货件出口后联邦向我司补收附加费，则我司将补收此费用；</t>
    </r>
    <r>
      <rPr>
        <sz val="10"/>
        <rFont val="Trebuchet MS"/>
        <charset val="134"/>
      </rPr>
      <t>6</t>
    </r>
    <r>
      <rPr>
        <sz val="10"/>
        <rFont val="宋体"/>
        <charset val="134"/>
      </rPr>
      <t>个月内有效</t>
    </r>
  </si>
  <si>
    <r>
      <rPr>
        <sz val="10"/>
        <color indexed="8"/>
        <rFont val="Trebuchet MS"/>
        <charset val="134"/>
      </rPr>
      <t>5</t>
    </r>
    <r>
      <rPr>
        <sz val="10"/>
        <color indexed="8"/>
        <rFont val="微软雅黑"/>
        <charset val="134"/>
      </rPr>
      <t>、请提供一式三联发票；</t>
    </r>
    <r>
      <rPr>
        <sz val="10"/>
        <color indexed="12"/>
        <rFont val="微软雅黑"/>
        <charset val="134"/>
      </rPr>
      <t>发票上需提供有效的商品海关编码，中英文品名，材质用途等信息</t>
    </r>
    <r>
      <rPr>
        <sz val="10"/>
        <color indexed="8"/>
        <rFont val="微软雅黑"/>
        <charset val="134"/>
      </rPr>
      <t>。否则，视同授权我司代为申报。但由此因申报原因而导致延误，或者被海关扣货、退件、没收、销毁等，我司概不承担任何直接或者间接责任。并且产生的相关费用将有寄件人承担；</t>
    </r>
  </si>
  <si>
    <r>
      <rPr>
        <sz val="10"/>
        <color rgb="FF000000"/>
        <rFont val="Trebuchet MS"/>
        <charset val="134"/>
      </rPr>
      <t>6</t>
    </r>
    <r>
      <rPr>
        <sz val="10"/>
        <color rgb="FF000000"/>
        <rFont val="微软雅黑"/>
        <charset val="134"/>
      </rPr>
      <t>、</t>
    </r>
    <r>
      <rPr>
        <sz val="10"/>
        <color rgb="FF000000"/>
        <rFont val="Trebuchet MS"/>
        <charset val="134"/>
      </rPr>
      <t xml:space="preserve"> </t>
    </r>
    <r>
      <rPr>
        <sz val="10"/>
        <color rgb="FF000000"/>
        <rFont val="宋体"/>
        <charset val="134"/>
      </rPr>
      <t>美加墨住宅区需收取住宅费</t>
    </r>
    <r>
      <rPr>
        <sz val="10"/>
        <color rgb="FF000000"/>
        <rFont val="Trebuchet MS"/>
        <charset val="134"/>
      </rPr>
      <t>RMB25</t>
    </r>
    <r>
      <rPr>
        <sz val="10"/>
        <color rgb="FF000000"/>
        <rFont val="宋体"/>
        <charset val="134"/>
      </rPr>
      <t>元</t>
    </r>
    <r>
      <rPr>
        <sz val="10"/>
        <color rgb="FF000000"/>
        <rFont val="Trebuchet MS"/>
        <charset val="134"/>
      </rPr>
      <t>/</t>
    </r>
    <r>
      <rPr>
        <sz val="10"/>
        <color rgb="FF000000"/>
        <rFont val="宋体"/>
        <charset val="134"/>
      </rPr>
      <t>票</t>
    </r>
    <r>
      <rPr>
        <sz val="10"/>
        <color rgb="FF000000"/>
        <rFont val="Trebuchet MS"/>
        <charset val="134"/>
      </rPr>
      <t>*</t>
    </r>
    <r>
      <rPr>
        <sz val="10"/>
        <color rgb="FF000000"/>
        <rFont val="宋体"/>
        <charset val="134"/>
      </rPr>
      <t>燃油</t>
    </r>
    <r>
      <rPr>
        <sz val="10"/>
        <color rgb="FF000000"/>
        <rFont val="Trebuchet MS"/>
        <charset val="134"/>
      </rPr>
      <t>(</t>
    </r>
    <r>
      <rPr>
        <sz val="10"/>
        <color rgb="FF000000"/>
        <rFont val="宋体"/>
        <charset val="134"/>
      </rPr>
      <t>住宅费无法提供账单，以联邦官网显示为准</t>
    </r>
    <r>
      <rPr>
        <sz val="10"/>
        <color rgb="FF000000"/>
        <rFont val="Trebuchet MS"/>
        <charset val="134"/>
      </rPr>
      <t>).</t>
    </r>
  </si>
  <si>
    <r>
      <rPr>
        <sz val="10"/>
        <color indexed="8"/>
        <rFont val="Trebuchet MS"/>
        <charset val="134"/>
      </rPr>
      <t>7</t>
    </r>
    <r>
      <rPr>
        <sz val="10"/>
        <color indexed="8"/>
        <rFont val="微软雅黑"/>
        <charset val="134"/>
      </rPr>
      <t>、不接受任何含电池货物（包括内置电池、纯电池和配套电池货物）</t>
    </r>
    <r>
      <rPr>
        <sz val="10"/>
        <color indexed="8"/>
        <rFont val="Trebuchet MS"/>
        <charset val="134"/>
      </rPr>
      <t>;</t>
    </r>
  </si>
  <si>
    <r>
      <rPr>
        <sz val="10"/>
        <color indexed="8"/>
        <rFont val="Trebuchet MS"/>
        <charset val="134"/>
      </rPr>
      <t>8</t>
    </r>
    <r>
      <rPr>
        <sz val="10"/>
        <color indexed="8"/>
        <rFont val="微软雅黑"/>
        <charset val="134"/>
      </rPr>
      <t>、货件寄出后不论什么原因被退回所产生的退件费，我司将直接向寄件人收取。</t>
    </r>
  </si>
  <si>
    <t>9、货件在目的地产生的税金、清关费、海关罚款等费用，如收件人未付，我司将直接向寄件人收取，并按标准收取手续费；</t>
  </si>
  <si>
    <r>
      <rPr>
        <sz val="10"/>
        <color indexed="8"/>
        <rFont val="Trebuchet MS"/>
        <charset val="134"/>
      </rPr>
      <t>10</t>
    </r>
    <r>
      <rPr>
        <sz val="10"/>
        <color indexed="8"/>
        <rFont val="微软雅黑"/>
        <charset val="134"/>
      </rPr>
      <t>、不承接承运仿冒品牌 , 军火 ，化学品、手机、 电池、 易碎品、 家私、很难开箱查验的货物、仿牌、液体、食品、鲜货、腐蚀性物品、易燃易爆物品、 珠宝、药物、毒品、光碟等危险违法货物一律拒收！因以上原因造成海关扣货罚款等损失及责任一律由发件人承担!</t>
    </r>
  </si>
  <si>
    <r>
      <rPr>
        <sz val="10"/>
        <color indexed="8"/>
        <rFont val="Trebuchet MS"/>
        <charset val="134"/>
      </rPr>
      <t>11</t>
    </r>
    <r>
      <rPr>
        <sz val="10"/>
        <color indexed="8"/>
        <rFont val="微软雅黑"/>
        <charset val="134"/>
      </rPr>
      <t>、赔偿说明：货物部分或全部丢失，按申报价值进行赔偿，但最高不超过</t>
    </r>
    <r>
      <rPr>
        <sz val="10"/>
        <color indexed="8"/>
        <rFont val="Trebuchet MS"/>
        <charset val="134"/>
      </rPr>
      <t>100USD/票，且不赔偿运费。货物延误或破损不做任何赔偿。</t>
    </r>
  </si>
  <si>
    <r>
      <rPr>
        <sz val="10"/>
        <color rgb="FF000000"/>
        <rFont val="Trebuchet MS"/>
        <charset val="134"/>
      </rPr>
      <t>12</t>
    </r>
    <r>
      <rPr>
        <sz val="10"/>
        <color rgb="FF000000"/>
        <rFont val="宋体"/>
        <charset val="134"/>
      </rPr>
      <t>、此附加费适用于任何最长单边超过121厘米的包裹； 或任何次长单边超过76厘米的包裹，收取增值服务费</t>
    </r>
    <r>
      <rPr>
        <sz val="10"/>
        <color rgb="FF000000"/>
        <rFont val="Trebuchet MS"/>
        <charset val="134"/>
      </rPr>
      <t>38</t>
    </r>
    <r>
      <rPr>
        <sz val="10"/>
        <color rgb="FF000000"/>
        <rFont val="宋体"/>
        <charset val="134"/>
      </rPr>
      <t>元</t>
    </r>
    <r>
      <rPr>
        <sz val="10"/>
        <color rgb="FF000000"/>
        <rFont val="Trebuchet MS"/>
        <charset val="134"/>
      </rPr>
      <t>/</t>
    </r>
    <r>
      <rPr>
        <sz val="10"/>
        <color rgb="FF000000"/>
        <rFont val="宋体"/>
        <charset val="134"/>
      </rPr>
      <t>票。</t>
    </r>
  </si>
  <si>
    <r>
      <rPr>
        <sz val="10"/>
        <rFont val="Trebuchet MS"/>
        <charset val="134"/>
      </rPr>
      <t>13</t>
    </r>
    <r>
      <rPr>
        <sz val="10"/>
        <rFont val="宋体"/>
        <charset val="134"/>
      </rPr>
      <t>、更改地址费</t>
    </r>
    <r>
      <rPr>
        <sz val="10"/>
        <rFont val="Trebuchet MS"/>
        <charset val="134"/>
      </rPr>
      <t>RMB105</t>
    </r>
    <r>
      <rPr>
        <sz val="10"/>
        <rFont val="宋体"/>
        <charset val="134"/>
      </rPr>
      <t>，需另外收取燃油附加费；</t>
    </r>
  </si>
  <si>
    <t>特别提示：如客户一旦同意接受我公司服务，即认为客户已详细阅读过此价格表备注内容以及我司托运条款，并接受各条款的约束。</t>
  </si>
  <si>
    <t>关于退件提示：托运人必须提交海关通关所需的信息都是真实的、正确的、完整的文件，因而产生的海关罚款、储存费用、退运费用或其他费用以及相应的附加费和税款均由收件人承担，</t>
  </si>
  <si>
    <t>托运人还应当对收件人未付上述费用承担责任，包括但不限于例行海关通关的代理服务费以及复杂通关程序所需要的额外费用等.</t>
  </si>
  <si>
    <t>大陆Fedex-大货IP特惠价B</t>
  </si>
  <si>
    <t>72-104kg</t>
  </si>
  <si>
    <t>105-300kg</t>
  </si>
  <si>
    <t>比利时、法国、德国、意大利、英国、荷兰、西班牙、</t>
  </si>
  <si>
    <t>捷克，芬兰，希腊，匈牙利，以色列，列支敦士登，波兰，葡萄牙，斯洛伐克，阿拉伯联合酋</t>
  </si>
  <si>
    <t>奥地利，丹麦，爱尔兰，卢森堡，摩纳哥，挪威，瑞典，瑞士</t>
  </si>
  <si>
    <t>截单时间：12:00前，隔天提取，2021年3月8日起（美洲，澳洲，欧洲）生效，其它国家3月1日-3月31日，取消排仓费，已含旺季附加费。</t>
  </si>
  <si>
    <r>
      <rPr>
        <sz val="22"/>
        <rFont val="宋体"/>
        <charset val="134"/>
      </rPr>
      <t>大陆联邦IE特价C</t>
    </r>
    <r>
      <rPr>
        <sz val="12"/>
        <rFont val="宋体"/>
        <charset val="134"/>
      </rPr>
      <t>（</t>
    </r>
    <r>
      <rPr>
        <sz val="12"/>
        <color rgb="FFFF0000"/>
        <rFont val="宋体"/>
        <charset val="134"/>
      </rPr>
      <t>可以出内电产品</t>
    </r>
    <r>
      <rPr>
        <sz val="12"/>
        <rFont val="宋体"/>
        <charset val="134"/>
      </rPr>
      <t>）</t>
    </r>
  </si>
  <si>
    <t>2020年8月15日执行</t>
  </si>
  <si>
    <t>1-2</t>
  </si>
  <si>
    <t>美国，波多黎各</t>
  </si>
  <si>
    <t xml:space="preserve"> 加拿大，墨西哥</t>
  </si>
  <si>
    <t>芬兰、捷克、匈牙利、以色列、波兰、葡萄牙、阿联酋，希腊，斯洛伐克，马耳他，列支敦士登，格陵兰，安道尔，法罗群岛</t>
  </si>
  <si>
    <t>英国、法国、德国、意大利、荷兰、西班牙、比利时、加那利群岛、海峡群岛、圣马力诺、梵蒂冈</t>
  </si>
  <si>
    <t>奥地利、丹麦、爱尔兰、卢森堡、摩纳哥、挪威、瑞典、瑞士</t>
  </si>
  <si>
    <t>*</t>
  </si>
  <si>
    <t>23-44</t>
  </si>
  <si>
    <t>45-70</t>
  </si>
  <si>
    <t>不接受PAK袋包装，必须纸箱包装。只接受配套内置电池产品，无需另加费用!</t>
  </si>
  <si>
    <t>实重超90KG，申报超800美金，需要正式报关，报关费用200/票，</t>
  </si>
  <si>
    <t>1：以上价格未包含住宅费、燃油附加费用，燃油附加费率以联邦官网公布为准。</t>
  </si>
  <si>
    <t>2：交接清单请注明（大陆-FEDEX-IE特价C），避免因标识不清造成出货延误</t>
  </si>
  <si>
    <r>
      <rPr>
        <sz val="10"/>
        <color rgb="FF000000"/>
        <rFont val="Trebuchet MS"/>
        <charset val="134"/>
      </rPr>
      <t>3</t>
    </r>
    <r>
      <rPr>
        <sz val="10"/>
        <color rgb="FF000000"/>
        <rFont val="微软雅黑"/>
        <charset val="134"/>
      </rPr>
      <t>、货物单件重量超过68公斤，或单边长超过243厘米，或最长单边长度和</t>
    </r>
    <r>
      <rPr>
        <sz val="10"/>
        <color rgb="FF000000"/>
        <rFont val="Trebuchet MS"/>
        <charset val="134"/>
      </rPr>
      <t>*2+</t>
    </r>
    <r>
      <rPr>
        <sz val="10"/>
        <color rgb="FF000000"/>
        <rFont val="宋体"/>
        <charset val="134"/>
      </rPr>
      <t>短</t>
    </r>
    <r>
      <rPr>
        <sz val="10"/>
        <color rgb="FF000000"/>
        <rFont val="微软雅黑"/>
        <charset val="134"/>
      </rPr>
      <t>边的周长超过330CM属超大件货物，需走IEF或IPF服务,一票多件时，单件不足68KG按68KG计费.超大件需加收520元/票操作费.</t>
    </r>
  </si>
  <si>
    <r>
      <rPr>
        <sz val="10"/>
        <color rgb="FF000000"/>
        <rFont val="Trebuchet MS"/>
        <charset val="134"/>
      </rPr>
      <t>12</t>
    </r>
    <r>
      <rPr>
        <sz val="10"/>
        <color rgb="FF000000"/>
        <rFont val="宋体"/>
        <charset val="134"/>
      </rPr>
      <t>、此附加费适用于任何最长单边超过121厘米的包裹； 或任何次长单边超过76厘米的包裹，收取增值服务费38元/票。</t>
    </r>
  </si>
  <si>
    <t>关于退件提示：托运人必须提交海关通关所需的信息都是真实的、正确的、完整的文件，因而产生的海关罚款、储存费用、退运费用或其他费用以及相应的附加费和税款均由收件人承担</t>
  </si>
  <si>
    <t>托运人还应当对收件人未付上述费用承担责任，包括但不限于例行海关通关的代理服务费以及复杂通关程序所需要的额外费用等等；</t>
  </si>
  <si>
    <r>
      <rPr>
        <sz val="22"/>
        <rFont val="宋体"/>
        <charset val="134"/>
      </rPr>
      <t>大陆联邦IP特价C</t>
    </r>
    <r>
      <rPr>
        <sz val="12"/>
        <rFont val="宋体"/>
        <charset val="134"/>
      </rPr>
      <t>（</t>
    </r>
    <r>
      <rPr>
        <sz val="12"/>
        <color rgb="FFFF0000"/>
        <rFont val="宋体"/>
        <charset val="134"/>
      </rPr>
      <t>可以出内电产品</t>
    </r>
    <r>
      <rPr>
        <sz val="12"/>
        <rFont val="宋体"/>
        <charset val="134"/>
      </rPr>
      <t>）</t>
    </r>
  </si>
  <si>
    <t>2021年1月25日执行</t>
  </si>
  <si>
    <t>以色列、匈牙利、斯洛伐克共和国、马耳他、列支敦士登、捷克共和国、格陵兰、法罗群岛、保加利亚、克罗地亚、塞浦路斯、爱沙尼亚、冰岛、波兰、安道尔、拉脱维亚、立陶宛、罗马尼亚、塞尔维亚、斯洛文尼亚、土耳其、乌克兰、</t>
  </si>
  <si>
    <t>英国、法国、德国、意大利、荷兰、西班牙、比利时、</t>
  </si>
  <si>
    <t>瑞士、瑞典、挪威、摩纳哥、卢森堡、丹麦、奥地利、爱尔兰、希腊、葡萄牙、芬兰、俄罗斯</t>
  </si>
  <si>
    <t>2：交接清单请注明（大陆-FEDEX-IP特价C），避免因标识不清造成出货延误</t>
  </si>
  <si>
    <t>大陆Fedex-IP特价D</t>
  </si>
  <si>
    <t>11-15kg</t>
  </si>
  <si>
    <t>16-30kg</t>
  </si>
  <si>
    <t>31-47kg</t>
  </si>
  <si>
    <t>48-70</t>
  </si>
  <si>
    <t>加拿大，墨西哥</t>
  </si>
  <si>
    <t>生效日期：2021.3.15上午9：00</t>
  </si>
  <si>
    <t>1、可接单独报关，需加收150元/票。实重超85KG或者申报超RMB5000元需加收150元/票买单报关费,需提供装箱单</t>
  </si>
  <si>
    <t>2、最长单边超过120厘米或任何次长单边超过76厘米的包裹均需收人民币120元/票，单件重量超23KG含23KG需加180元/票，以上超长，超重费需另加燃油。</t>
  </si>
  <si>
    <t>4、只接受普货，不接任何带电产品货物，不接任何刀具，膏状类化妆品，液体、仿牌，粉末、食品，等一切违禁品，可接木箱须有合页、航空箱，加收50元/票，木箱超40kg需要打不低于10cm卡脚</t>
  </si>
  <si>
    <r>
      <rPr>
        <sz val="22"/>
        <color theme="0"/>
        <rFont val="宋体"/>
        <charset val="134"/>
        <scheme val="minor"/>
      </rPr>
      <t>大陆联邦操作注意事项</t>
    </r>
    <r>
      <rPr>
        <sz val="14"/>
        <color theme="0"/>
        <rFont val="宋体"/>
        <charset val="134"/>
        <scheme val="minor"/>
      </rPr>
      <t>2021年附加费有变动</t>
    </r>
  </si>
  <si>
    <t>美洲当天截单时间13点</t>
  </si>
  <si>
    <t>可以出FBA货、必须做关税预付、无需手续费</t>
  </si>
  <si>
    <t>（此价格不包括燃油附加费和其他附加费, 所有价格不包括任何税项。有关服务附加费和燃油附加费，同官方一致。</t>
  </si>
  <si>
    <t>1.单票实重达330KG以上需提前提供件数 重量 邮编 申请订舱</t>
  </si>
  <si>
    <t>2.到美国、加拿大货件默认每票加收住宅24*U、针对重货（订仓货）IPF、IEF每件货加收住宅附加费RMB891*U</t>
  </si>
  <si>
    <t>3.所走单号货件，寄件人必须无条件承担所寄件货物可能产生的（更改地址费、偏远费、星期六递送附加费、声明价值附加费，关税等）附加费用以及收件人拒绝支付的一切费用。</t>
  </si>
  <si>
    <t>4.所有托运货物已经出口的，产生了问题件，如若FEDEX通知，我司可以协助处理，如果因为清关问题或者寄件人，收件人处理不及时，提供资料无效错误产生的退件费用，甚至罚款，寄件人承担，不得异议。</t>
  </si>
  <si>
    <t>我司大陆所有渠道，大货23KG起收，；木箱、航空箱+30元/票（木箱必须打合页可以打开查货）.外箱要完整无损、不能割耳朵、有棱有角、</t>
  </si>
  <si>
    <t>5.操作说明：所有大陆渠道属纯普货非敏感货渠道，不接带电、带磁、仿牌、液体、粉末、颗粒状物体、食品、鲜货、药品，腐蚀性物品易燃易爆、 古董、货币等国家禁止出口及航空公司</t>
  </si>
  <si>
    <t>禁运物品。一经发现，处罚1000元/票）</t>
  </si>
  <si>
    <t>6.出货信息统一默认以客户发票为准，发票请备注清楚中英文品名 材质 用途 海关编码等信息，纺织品需要详细的成分材质百分比。如:30%棉+70%涤纶</t>
  </si>
  <si>
    <t>备注不清/错误造成的任何问题我司不承担！</t>
  </si>
  <si>
    <t>7.单票申报价值超过720USD或单票重量超过90KG、必须买单报关、需我司报关加收150元/票报关费用、我司单独报关加收200元/票</t>
  </si>
  <si>
    <t>8.运费不含发票税金及目的地关税,如收件人拒付的关税,将自动更改为发货人支付:我司不另行通知!账单无限期有效。</t>
  </si>
  <si>
    <t>关于Fedex附加费事项：（包括但不仅仅限于以下列出几项，具体以联邦官方收取为准）2021年标准</t>
  </si>
  <si>
    <t>1.赔偿说明：货物部分或全部丢失，按申报价值进行赔偿，但最高不超过100美金，且不赔偿运费。货物延误或破损不做赔偿，贵重物品如客户可自购货物保险。</t>
  </si>
  <si>
    <t>2、关于货物符合以下几种标准即为超大件：</t>
  </si>
  <si>
    <t>a.单件实重超过68KG</t>
  </si>
  <si>
    <t>b.有最长单边超过240厘米</t>
  </si>
  <si>
    <t>C.最长单边长度和其余两边的周长超过320厘米的包裹</t>
  </si>
  <si>
    <t xml:space="preserve">  其中一件的重量为68Kg, 此票的收费重量为68Kg*件数，所有单件超过等于68Kg的重货，须用卡板进行包装，费用须另确认。</t>
  </si>
  <si>
    <t>3、材积计算方法：长*宽*高/5000.</t>
  </si>
  <si>
    <t>4、更改地址： 每笔空运提单人民币83元*U</t>
  </si>
  <si>
    <t>5、第三方付费的附加费用： 总运费的2.5％*U</t>
  </si>
  <si>
    <t>6、第三方收件人附加费： 每笔空运提单人民币99元*U</t>
  </si>
  <si>
    <t>7、指定清关代理人： 每笔空运提单人民币96元*U或每公斤人民币10.7元*U，取其金额较高者收取</t>
  </si>
  <si>
    <t>8、星期六取件附加费： 每笔空运提单人民币116元*U</t>
  </si>
  <si>
    <t>9、星期六递送附加费： 每笔空运提单人民币116元*U</t>
  </si>
  <si>
    <t>10、超范围派送费： 每笔空运提单人民币168元*U或每公斤人民币3.7元*U，取其金额较高者收取</t>
  </si>
  <si>
    <t>11、需要间接签收： 每单非重货快递服务需要支付人民币23元*U的特殊处理费用 (适用于目的地为美国/加拿大住宅地区且托运申报价值 小于500 美元/500 加元的货件)</t>
  </si>
  <si>
    <t>12、需要直接签收： 每单非重货快递服务需要支付人民币26元*U的特殊处理费用 (不适用于目的地为美国/加拿大且托运申报价值大于或 等于500 美元/500 加元的货件)</t>
  </si>
  <si>
    <t>13、需要成年人签收： 每单非重货快递服务需要支付人民币33*U的特殊处理费用。请注意，当选定成人签名为签名选项，FedEx不会把包裹 转投到其他地址。</t>
  </si>
  <si>
    <t>14、住宅交付附加费： 非重货货件为每笔空运提单人民币24元*U或重货货件为每笔空运提单人民币891元*U（仅适用于运往美国和加拿大的货 件）。</t>
  </si>
  <si>
    <t>16、附加服务费 – 此附加费适用于任何最长单边超过121厘米的包裹；或最长单边长度和其余 两边的周长超过266厘米的包裹 或任何次长单边超过76厘米的包裹；</t>
  </si>
  <si>
    <t>。国际特早快递服务 (IF )、国际优先快递服务(IP)和国际经济快递服务(IE)的每 笔空运提单收取人民币48元*U。 如果该货件已收取超大货件收费，则该附加服务费将不适用。</t>
  </si>
  <si>
    <t>17、附加服务费 – 重货 此附加费适用于最长单边超过157厘米的重货服务包裹。国际优先快递重货服务(IPF)和国际经济快递重货服 务(IEF)的每笔空运提单收取 人民币1384元*U。</t>
  </si>
  <si>
    <t>18、超大货件收费 此附加费适用于货件中含有最长单边超过240厘米或最长单边长度和其余两边的周长超过320厘米的包裹。国际特早 快递服务® (IF)、国际优先快递服务(IP)</t>
  </si>
  <si>
    <t xml:space="preserve">    和国际经济快递服务(IE)的每笔空运提单收取人民币1384元*U。</t>
  </si>
  <si>
    <t>19、非堆叠货件附加费： 针对联邦快递国际优先快递重货服务及联邦快递国际经济快递重货服务,每货件人民币1,233元*U。</t>
  </si>
  <si>
    <t>20、交货方一旦交货我司将默认贵司接受以上约定条款要求。</t>
  </si>
  <si>
    <r>
      <rPr>
        <b/>
        <sz val="22"/>
        <rFont val="Times New Roman"/>
        <charset val="134"/>
      </rPr>
      <t>UPS</t>
    </r>
    <r>
      <rPr>
        <b/>
        <sz val="22"/>
        <rFont val="宋体"/>
        <charset val="134"/>
      </rPr>
      <t>环球专递出口费率（香港）</t>
    </r>
    <r>
      <rPr>
        <b/>
        <sz val="22"/>
        <rFont val="Times New Roman"/>
        <charset val="134"/>
      </rPr>
      <t>-Express Saver</t>
    </r>
  </si>
  <si>
    <t>未含燃油附加费及超远派送附加费</t>
  </si>
  <si>
    <t>单位：人民币</t>
  </si>
  <si>
    <r>
      <rPr>
        <sz val="9"/>
        <rFont val="Times New Roman"/>
        <charset val="134"/>
      </rPr>
      <t xml:space="preserve">     </t>
    </r>
    <r>
      <rPr>
        <sz val="9"/>
        <rFont val="宋体"/>
        <charset val="134"/>
      </rPr>
      <t>价格编号：</t>
    </r>
  </si>
  <si>
    <t>UPSHK201227</t>
  </si>
  <si>
    <r>
      <rPr>
        <sz val="9"/>
        <rFont val="Times New Roman"/>
        <charset val="134"/>
      </rPr>
      <t>2020</t>
    </r>
    <r>
      <rPr>
        <sz val="9"/>
        <rFont val="宋体"/>
        <charset val="134"/>
      </rPr>
      <t>年</t>
    </r>
    <r>
      <rPr>
        <sz val="9"/>
        <rFont val="Times New Roman"/>
        <charset val="134"/>
      </rPr>
      <t>12</t>
    </r>
    <r>
      <rPr>
        <sz val="9"/>
        <rFont val="宋体"/>
        <charset val="134"/>
      </rPr>
      <t>月</t>
    </r>
    <r>
      <rPr>
        <sz val="9"/>
        <rFont val="Times New Roman"/>
        <charset val="134"/>
      </rPr>
      <t>27</t>
    </r>
    <r>
      <rPr>
        <sz val="9"/>
        <rFont val="宋体"/>
        <charset val="134"/>
      </rPr>
      <t>日</t>
    </r>
    <r>
      <rPr>
        <sz val="9"/>
        <rFont val="Times New Roman"/>
        <charset val="134"/>
      </rPr>
      <t>00:00</t>
    </r>
    <r>
      <rPr>
        <sz val="9"/>
        <rFont val="宋体"/>
        <charset val="134"/>
      </rPr>
      <t>起执行</t>
    </r>
  </si>
  <si>
    <t>进入特惠价</t>
  </si>
  <si>
    <r>
      <rPr>
        <b/>
        <sz val="9"/>
        <rFont val="宋体"/>
        <charset val="134"/>
      </rPr>
      <t>区</t>
    </r>
    <r>
      <rPr>
        <b/>
        <sz val="9"/>
        <rFont val="Times New Roman"/>
        <charset val="134"/>
      </rPr>
      <t xml:space="preserve">  </t>
    </r>
    <r>
      <rPr>
        <b/>
        <sz val="9"/>
        <rFont val="宋体"/>
        <charset val="134"/>
      </rPr>
      <t>域</t>
    </r>
  </si>
  <si>
    <t>新加坡、菲律宾、马来西亚,泰国等</t>
  </si>
  <si>
    <t>澳大利亚、新西兰、印度尼西亚</t>
  </si>
  <si>
    <t>印度、越南</t>
  </si>
  <si>
    <t>加拿大、墨西哥、美国，波多黎各</t>
  </si>
  <si>
    <t>英国、西班牙、意大利、法国、德国,荷兰等</t>
  </si>
  <si>
    <t>丹麦、芬兰、挪威、波兰、瑞士、等</t>
  </si>
  <si>
    <t>希腊、葡萄牙等</t>
  </si>
  <si>
    <t>巴西、捷克、匈牙利等</t>
  </si>
  <si>
    <t>Zone1</t>
  </si>
  <si>
    <t>Zone2</t>
  </si>
  <si>
    <t>Zone3</t>
  </si>
  <si>
    <t>Zone4</t>
  </si>
  <si>
    <t>Zone5</t>
  </si>
  <si>
    <t>Zone6</t>
  </si>
  <si>
    <t>Zone7</t>
  </si>
  <si>
    <t>Zone8</t>
  </si>
  <si>
    <t>Zone9</t>
  </si>
  <si>
    <t>192</t>
  </si>
  <si>
    <t>308</t>
  </si>
  <si>
    <t>312</t>
  </si>
  <si>
    <t>392</t>
  </si>
  <si>
    <t>397</t>
  </si>
  <si>
    <t>362</t>
  </si>
  <si>
    <t>396</t>
  </si>
  <si>
    <t>634</t>
  </si>
  <si>
    <t>729</t>
  </si>
  <si>
    <t>242</t>
  </si>
  <si>
    <t>381</t>
  </si>
  <si>
    <t>385</t>
  </si>
  <si>
    <t>504</t>
  </si>
  <si>
    <t>496</t>
  </si>
  <si>
    <t>498</t>
  </si>
  <si>
    <t>526</t>
  </si>
  <si>
    <t>722</t>
  </si>
  <si>
    <t>947</t>
  </si>
  <si>
    <t>296</t>
  </si>
  <si>
    <t>452</t>
  </si>
  <si>
    <t>456</t>
  </si>
  <si>
    <t>616</t>
  </si>
  <si>
    <t>588</t>
  </si>
  <si>
    <t>618</t>
  </si>
  <si>
    <t>658</t>
  </si>
  <si>
    <t>851</t>
  </si>
  <si>
    <t>1,183</t>
  </si>
  <si>
    <t>349</t>
  </si>
  <si>
    <t>522</t>
  </si>
  <si>
    <t>525</t>
  </si>
  <si>
    <t>730</t>
  </si>
  <si>
    <t>674</t>
  </si>
  <si>
    <t>737</t>
  </si>
  <si>
    <t>782</t>
  </si>
  <si>
    <t>995</t>
  </si>
  <si>
    <t>1,424</t>
  </si>
  <si>
    <t>402</t>
  </si>
  <si>
    <t>596</t>
  </si>
  <si>
    <t>602</t>
  </si>
  <si>
    <t>842</t>
  </si>
  <si>
    <t>767</t>
  </si>
  <si>
    <t>861</t>
  </si>
  <si>
    <t>905</t>
  </si>
  <si>
    <t>1,141</t>
  </si>
  <si>
    <t>1,660</t>
  </si>
  <si>
    <t>474</t>
  </si>
  <si>
    <t>691</t>
  </si>
  <si>
    <t>695</t>
  </si>
  <si>
    <t>945</t>
  </si>
  <si>
    <t>898</t>
  </si>
  <si>
    <t>982</t>
  </si>
  <si>
    <t>1,028</t>
  </si>
  <si>
    <t>1,283</t>
  </si>
  <si>
    <t>1,935</t>
  </si>
  <si>
    <t>540</t>
  </si>
  <si>
    <t>791</t>
  </si>
  <si>
    <t>792</t>
  </si>
  <si>
    <t>1,054</t>
  </si>
  <si>
    <t>1,024</t>
  </si>
  <si>
    <t>1,105</t>
  </si>
  <si>
    <t>1,147</t>
  </si>
  <si>
    <t>1,419</t>
  </si>
  <si>
    <t>2,211</t>
  </si>
  <si>
    <t>601</t>
  </si>
  <si>
    <t>886</t>
  </si>
  <si>
    <t>888</t>
  </si>
  <si>
    <t>1,159</t>
  </si>
  <si>
    <t>1,142</t>
  </si>
  <si>
    <t>1,226</t>
  </si>
  <si>
    <t>1,268</t>
  </si>
  <si>
    <t>1,555</t>
  </si>
  <si>
    <t>2,487</t>
  </si>
  <si>
    <t>655</t>
  </si>
  <si>
    <t>987</t>
  </si>
  <si>
    <t>1,265</t>
  </si>
  <si>
    <t>1,258</t>
  </si>
  <si>
    <t>1,349</t>
  </si>
  <si>
    <t>1,383</t>
  </si>
  <si>
    <t>1,692</t>
  </si>
  <si>
    <t>2,763</t>
  </si>
  <si>
    <t>711</t>
  </si>
  <si>
    <t>1,076</t>
  </si>
  <si>
    <t>1,084</t>
  </si>
  <si>
    <t>1,370</t>
  </si>
  <si>
    <t>1,377</t>
  </si>
  <si>
    <t>1,472</t>
  </si>
  <si>
    <t>1,497</t>
  </si>
  <si>
    <t>1,829</t>
  </si>
  <si>
    <t>3,041</t>
  </si>
  <si>
    <t>WPX</t>
  </si>
  <si>
    <t>305</t>
  </si>
  <si>
    <t>406</t>
  </si>
  <si>
    <t>412</t>
  </si>
  <si>
    <t>664</t>
  </si>
  <si>
    <t>583</t>
  </si>
  <si>
    <t>626</t>
  </si>
  <si>
    <t>632</t>
  </si>
  <si>
    <t>970</t>
  </si>
  <si>
    <t>359</t>
  </si>
  <si>
    <t>481</t>
  </si>
  <si>
    <t>486</t>
  </si>
  <si>
    <t>750</t>
  </si>
  <si>
    <t>673</t>
  </si>
  <si>
    <t>741</t>
  </si>
  <si>
    <t>754</t>
  </si>
  <si>
    <t>859</t>
  </si>
  <si>
    <t>1,234</t>
  </si>
  <si>
    <t>414</t>
  </si>
  <si>
    <t>555</t>
  </si>
  <si>
    <t>561</t>
  </si>
  <si>
    <t>840</t>
  </si>
  <si>
    <t>768</t>
  </si>
  <si>
    <t>856</t>
  </si>
  <si>
    <t>862</t>
  </si>
  <si>
    <t>983</t>
  </si>
  <si>
    <t>1,505</t>
  </si>
  <si>
    <t>466</t>
  </si>
  <si>
    <t>628</t>
  </si>
  <si>
    <t>929</t>
  </si>
  <si>
    <t>864</t>
  </si>
  <si>
    <t>968</t>
  </si>
  <si>
    <t>971</t>
  </si>
  <si>
    <t>1,108</t>
  </si>
  <si>
    <t>1,772</t>
  </si>
  <si>
    <t>521</t>
  </si>
  <si>
    <t>704</t>
  </si>
  <si>
    <t>710</t>
  </si>
  <si>
    <t>1,015</t>
  </si>
  <si>
    <t>954</t>
  </si>
  <si>
    <t>1,082</t>
  </si>
  <si>
    <t>1,095</t>
  </si>
  <si>
    <t>1,231</t>
  </si>
  <si>
    <t>2,038</t>
  </si>
  <si>
    <t>576</t>
  </si>
  <si>
    <t>785</t>
  </si>
  <si>
    <t>1,104</t>
  </si>
  <si>
    <t>1,052</t>
  </si>
  <si>
    <t>1,169</t>
  </si>
  <si>
    <t>1,203</t>
  </si>
  <si>
    <t>1,356</t>
  </si>
  <si>
    <t>2,305</t>
  </si>
  <si>
    <t>631</t>
  </si>
  <si>
    <t>855</t>
  </si>
  <si>
    <t>1,193</t>
  </si>
  <si>
    <t>1,253</t>
  </si>
  <si>
    <t>1,284</t>
  </si>
  <si>
    <t>1,481</t>
  </si>
  <si>
    <t>2,569</t>
  </si>
  <si>
    <t>686</t>
  </si>
  <si>
    <t>931</t>
  </si>
  <si>
    <t>935</t>
  </si>
  <si>
    <t>1,281</t>
  </si>
  <si>
    <t>1,245</t>
  </si>
  <si>
    <t>1,335</t>
  </si>
  <si>
    <t>1,359</t>
  </si>
  <si>
    <t>1,603</t>
  </si>
  <si>
    <t>2,837</t>
  </si>
  <si>
    <t>739</t>
  </si>
  <si>
    <t>1,005</t>
  </si>
  <si>
    <t>1,011</t>
  </si>
  <si>
    <t>1,338</t>
  </si>
  <si>
    <t>1,416</t>
  </si>
  <si>
    <t>1,437</t>
  </si>
  <si>
    <t>1,725</t>
  </si>
  <si>
    <t>3,101</t>
  </si>
  <si>
    <t>793</t>
  </si>
  <si>
    <t>1,088</t>
  </si>
  <si>
    <t>1,460</t>
  </si>
  <si>
    <t>1,436</t>
  </si>
  <si>
    <t>1,503</t>
  </si>
  <si>
    <t>1,514</t>
  </si>
  <si>
    <t>1,845</t>
  </si>
  <si>
    <t>3,365</t>
  </si>
  <si>
    <t>822</t>
  </si>
  <si>
    <t>1,154</t>
  </si>
  <si>
    <t>1,162</t>
  </si>
  <si>
    <t>1,533</t>
  </si>
  <si>
    <t>1,517</t>
  </si>
  <si>
    <t>1,573</t>
  </si>
  <si>
    <t>1,583</t>
  </si>
  <si>
    <t>1,957</t>
  </si>
  <si>
    <t>3,551</t>
  </si>
  <si>
    <t>849</t>
  </si>
  <si>
    <t>1,238</t>
  </si>
  <si>
    <t>1,607</t>
  </si>
  <si>
    <t>1,597</t>
  </si>
  <si>
    <t>1,643</t>
  </si>
  <si>
    <t>1,652</t>
  </si>
  <si>
    <t>2,064</t>
  </si>
  <si>
    <t>3,739</t>
  </si>
  <si>
    <t>878</t>
  </si>
  <si>
    <t>1,307</t>
  </si>
  <si>
    <t>1,314</t>
  </si>
  <si>
    <t>1,680</t>
  </si>
  <si>
    <t>1,675</t>
  </si>
  <si>
    <t>1,714</t>
  </si>
  <si>
    <t>1,720</t>
  </si>
  <si>
    <t>2,170</t>
  </si>
  <si>
    <t>3,925</t>
  </si>
  <si>
    <t>907</t>
  </si>
  <si>
    <t>1,392</t>
  </si>
  <si>
    <t>1,754</t>
  </si>
  <si>
    <t>1,759</t>
  </si>
  <si>
    <t>1,781</t>
  </si>
  <si>
    <t>1,789</t>
  </si>
  <si>
    <t>2,281</t>
  </si>
  <si>
    <t>4,112</t>
  </si>
  <si>
    <t>1,467</t>
  </si>
  <si>
    <t>1,825</t>
  </si>
  <si>
    <t>1,831</t>
  </si>
  <si>
    <t>1,851</t>
  </si>
  <si>
    <t>1,862</t>
  </si>
  <si>
    <t>2,389</t>
  </si>
  <si>
    <t>4,298</t>
  </si>
  <si>
    <t>967</t>
  </si>
  <si>
    <t>1,534</t>
  </si>
  <si>
    <t>1,544</t>
  </si>
  <si>
    <t>1,901</t>
  </si>
  <si>
    <t>1,912</t>
  </si>
  <si>
    <t>1,918</t>
  </si>
  <si>
    <t>1,934</t>
  </si>
  <si>
    <t>2,476</t>
  </si>
  <si>
    <t>4,481</t>
  </si>
  <si>
    <t>999</t>
  </si>
  <si>
    <t>1,610</t>
  </si>
  <si>
    <t>1,615</t>
  </si>
  <si>
    <t>1,971</t>
  </si>
  <si>
    <t>1,975</t>
  </si>
  <si>
    <t>1,988</t>
  </si>
  <si>
    <t>2,013</t>
  </si>
  <si>
    <t>2,580</t>
  </si>
  <si>
    <t>4,667</t>
  </si>
  <si>
    <t>1,029</t>
  </si>
  <si>
    <t>1,684</t>
  </si>
  <si>
    <t>1,693</t>
  </si>
  <si>
    <t>2,045</t>
  </si>
  <si>
    <t>2,057</t>
  </si>
  <si>
    <t>2,056</t>
  </si>
  <si>
    <t>2,084</t>
  </si>
  <si>
    <t>2,686</t>
  </si>
  <si>
    <t>4,853</t>
  </si>
  <si>
    <t>1,058</t>
  </si>
  <si>
    <t>1,766</t>
  </si>
  <si>
    <t>2,118</t>
  </si>
  <si>
    <t>2,138</t>
  </si>
  <si>
    <t>2,125</t>
  </si>
  <si>
    <t>2,164</t>
  </si>
  <si>
    <t>2,793</t>
  </si>
  <si>
    <t>5,042</t>
  </si>
  <si>
    <t>1,091</t>
  </si>
  <si>
    <t>1,834</t>
  </si>
  <si>
    <t>1,844</t>
  </si>
  <si>
    <t>2,190</t>
  </si>
  <si>
    <t>2,219</t>
  </si>
  <si>
    <t>2,192</t>
  </si>
  <si>
    <t>2,239</t>
  </si>
  <si>
    <t>2,897</t>
  </si>
  <si>
    <t>5,227</t>
  </si>
  <si>
    <t>1,133</t>
  </si>
  <si>
    <t>1,907</t>
  </si>
  <si>
    <t>1,915</t>
  </si>
  <si>
    <t>2,261</t>
  </si>
  <si>
    <t>2,290</t>
  </si>
  <si>
    <t>2,262</t>
  </si>
  <si>
    <t>2,310</t>
  </si>
  <si>
    <t>2,980</t>
  </si>
  <si>
    <t>5,414</t>
  </si>
  <si>
    <t>1,175</t>
  </si>
  <si>
    <t>1,969</t>
  </si>
  <si>
    <t>1,978</t>
  </si>
  <si>
    <t>2,319</t>
  </si>
  <si>
    <t>2,335</t>
  </si>
  <si>
    <t>2,332</t>
  </si>
  <si>
    <t>2,380</t>
  </si>
  <si>
    <t>3,060</t>
  </si>
  <si>
    <t>5,599</t>
  </si>
  <si>
    <t>1,212</t>
  </si>
  <si>
    <t>2,031</t>
  </si>
  <si>
    <t>2,044</t>
  </si>
  <si>
    <t>2,381</t>
  </si>
  <si>
    <t>2,405</t>
  </si>
  <si>
    <t>2,401</t>
  </si>
  <si>
    <t>2,447</t>
  </si>
  <si>
    <t>3,143</t>
  </si>
  <si>
    <t>5,787</t>
  </si>
  <si>
    <t>2,095</t>
  </si>
  <si>
    <t>2,107</t>
  </si>
  <si>
    <t>2,441</t>
  </si>
  <si>
    <t>2,472</t>
  </si>
  <si>
    <t>2,473</t>
  </si>
  <si>
    <t>2,518</t>
  </si>
  <si>
    <t>3,221</t>
  </si>
  <si>
    <t>5,970</t>
  </si>
  <si>
    <t>1,293</t>
  </si>
  <si>
    <t>2,155</t>
  </si>
  <si>
    <t>2,171</t>
  </si>
  <si>
    <t>2,500</t>
  </si>
  <si>
    <t>2,539</t>
  </si>
  <si>
    <t>2,589</t>
  </si>
  <si>
    <t>3,303</t>
  </si>
  <si>
    <t>6,156</t>
  </si>
  <si>
    <t>1,332</t>
  </si>
  <si>
    <t>2,220</t>
  </si>
  <si>
    <t>2,238</t>
  </si>
  <si>
    <t>2,571</t>
  </si>
  <si>
    <t>2,610</t>
  </si>
  <si>
    <t>2,611</t>
  </si>
  <si>
    <t>2,655</t>
  </si>
  <si>
    <t>3,385</t>
  </si>
  <si>
    <t>6,304</t>
  </si>
  <si>
    <t>1,371</t>
  </si>
  <si>
    <t>2,284</t>
  </si>
  <si>
    <t>2,300</t>
  </si>
  <si>
    <t>2,644</t>
  </si>
  <si>
    <t>2,680</t>
  </si>
  <si>
    <t>2,681</t>
  </si>
  <si>
    <t>2,726</t>
  </si>
  <si>
    <t>3,464</t>
  </si>
  <si>
    <t>6,453</t>
  </si>
  <si>
    <t>1,415</t>
  </si>
  <si>
    <t>2,344</t>
  </si>
  <si>
    <t>2,365</t>
  </si>
  <si>
    <t>2,715</t>
  </si>
  <si>
    <t>2,748</t>
  </si>
  <si>
    <t>2,749</t>
  </si>
  <si>
    <t>3,547</t>
  </si>
  <si>
    <t>6,598</t>
  </si>
  <si>
    <t>1,454</t>
  </si>
  <si>
    <t>2,408</t>
  </si>
  <si>
    <t>2,432</t>
  </si>
  <si>
    <t>2,789</t>
  </si>
  <si>
    <t>2,817</t>
  </si>
  <si>
    <t>2,819</t>
  </si>
  <si>
    <t>2,860</t>
  </si>
  <si>
    <t>3,628</t>
  </si>
  <si>
    <t>6,748</t>
  </si>
  <si>
    <t>1,495</t>
  </si>
  <si>
    <t>2,469</t>
  </si>
  <si>
    <t>2,494</t>
  </si>
  <si>
    <t>2,886</t>
  </si>
  <si>
    <t>2,892</t>
  </si>
  <si>
    <t>2,928</t>
  </si>
  <si>
    <t>3,707</t>
  </si>
  <si>
    <t>6,894</t>
  </si>
  <si>
    <t>1,529</t>
  </si>
  <si>
    <t>2,520</t>
  </si>
  <si>
    <t>2,550</t>
  </si>
  <si>
    <t>2,932</t>
  </si>
  <si>
    <t>2,957</t>
  </si>
  <si>
    <t>2,934</t>
  </si>
  <si>
    <t>2,987</t>
  </si>
  <si>
    <t>3,779</t>
  </si>
  <si>
    <t>7,043</t>
  </si>
  <si>
    <t>1,562</t>
  </si>
  <si>
    <t>2,576</t>
  </si>
  <si>
    <t>2,604</t>
  </si>
  <si>
    <t>3,005</t>
  </si>
  <si>
    <t>3,035</t>
  </si>
  <si>
    <t>3,048</t>
  </si>
  <si>
    <t>3,847</t>
  </si>
  <si>
    <t>7,194</t>
  </si>
  <si>
    <t>1,599</t>
  </si>
  <si>
    <t>2,627</t>
  </si>
  <si>
    <t>2,659</t>
  </si>
  <si>
    <t>3,077</t>
  </si>
  <si>
    <t>3,106</t>
  </si>
  <si>
    <t>3,019</t>
  </si>
  <si>
    <t>3,105</t>
  </si>
  <si>
    <t>3,918</t>
  </si>
  <si>
    <t>7,342</t>
  </si>
  <si>
    <t>1,632</t>
  </si>
  <si>
    <t>2,712</t>
  </si>
  <si>
    <t>3,149</t>
  </si>
  <si>
    <t>3,177</t>
  </si>
  <si>
    <t>3,064</t>
  </si>
  <si>
    <t>3,162</t>
  </si>
  <si>
    <t>3,987</t>
  </si>
  <si>
    <t>7,491</t>
  </si>
  <si>
    <t>1,667</t>
  </si>
  <si>
    <t>2,733</t>
  </si>
  <si>
    <t>2,767</t>
  </si>
  <si>
    <t>3,222</t>
  </si>
  <si>
    <t>3,251</t>
  </si>
  <si>
    <t>4,054</t>
  </si>
  <si>
    <t>7,642</t>
  </si>
  <si>
    <t>1,685</t>
  </si>
  <si>
    <t>2,785</t>
  </si>
  <si>
    <t>2,822</t>
  </si>
  <si>
    <t>3,226</t>
  </si>
  <si>
    <t>3,309</t>
  </si>
  <si>
    <t>3,151</t>
  </si>
  <si>
    <t>3,255</t>
  </si>
  <si>
    <t>4,068</t>
  </si>
  <si>
    <t>7,788</t>
  </si>
  <si>
    <t>1,705</t>
  </si>
  <si>
    <t>2,833</t>
  </si>
  <si>
    <t>2,878</t>
  </si>
  <si>
    <t>3,232</t>
  </si>
  <si>
    <t>3,364</t>
  </si>
  <si>
    <t>3,195</t>
  </si>
  <si>
    <t>3,287</t>
  </si>
  <si>
    <t>4,075</t>
  </si>
  <si>
    <t>7,936</t>
  </si>
  <si>
    <t>1,717</t>
  </si>
  <si>
    <t>2,859</t>
  </si>
  <si>
    <t>3,242</t>
  </si>
  <si>
    <t>3,421</t>
  </si>
  <si>
    <t>3,239</t>
  </si>
  <si>
    <t>3,315</t>
  </si>
  <si>
    <t>4,088</t>
  </si>
  <si>
    <t>8,083</t>
  </si>
  <si>
    <t>1,731</t>
  </si>
  <si>
    <t>2,880</t>
  </si>
  <si>
    <t>2,946</t>
  </si>
  <si>
    <t>3,258</t>
  </si>
  <si>
    <t>3,476</t>
  </si>
  <si>
    <t>3,279</t>
  </si>
  <si>
    <t>3,347</t>
  </si>
  <si>
    <t>4,098</t>
  </si>
  <si>
    <t>8,170</t>
  </si>
  <si>
    <t>1,737</t>
  </si>
  <si>
    <t>2,893</t>
  </si>
  <si>
    <t>2,966</t>
  </si>
  <si>
    <t>3,268</t>
  </si>
  <si>
    <t>3,503</t>
  </si>
  <si>
    <t>3,322</t>
  </si>
  <si>
    <t>3,368</t>
  </si>
  <si>
    <t>4,107</t>
  </si>
  <si>
    <t>8,371</t>
  </si>
  <si>
    <t>适用于重量超过20公斤以上的货件</t>
  </si>
  <si>
    <t>21-44</t>
  </si>
  <si>
    <t>76</t>
  </si>
  <si>
    <t>126</t>
  </si>
  <si>
    <t>131</t>
  </si>
  <si>
    <t>144</t>
  </si>
  <si>
    <t>163</t>
  </si>
  <si>
    <t>154</t>
  </si>
  <si>
    <t>155</t>
  </si>
  <si>
    <t>204</t>
  </si>
  <si>
    <t>410</t>
  </si>
  <si>
    <t>72</t>
  </si>
  <si>
    <t>121</t>
  </si>
  <si>
    <t>125</t>
  </si>
  <si>
    <t>138</t>
  </si>
  <si>
    <t>160</t>
  </si>
  <si>
    <t>149</t>
  </si>
  <si>
    <t>151</t>
  </si>
  <si>
    <t>203</t>
  </si>
  <si>
    <t>404</t>
  </si>
  <si>
    <t>69</t>
  </si>
  <si>
    <t>116</t>
  </si>
  <si>
    <t>127</t>
  </si>
  <si>
    <t>152</t>
  </si>
  <si>
    <t>140</t>
  </si>
  <si>
    <t>141</t>
  </si>
  <si>
    <t>198</t>
  </si>
  <si>
    <t>363</t>
  </si>
  <si>
    <t>68</t>
  </si>
  <si>
    <t>114</t>
  </si>
  <si>
    <t>139</t>
  </si>
  <si>
    <t>67</t>
  </si>
  <si>
    <t>113</t>
  </si>
  <si>
    <t>119</t>
  </si>
  <si>
    <t>145</t>
  </si>
  <si>
    <t>137</t>
  </si>
  <si>
    <t>358</t>
  </si>
  <si>
    <t>500-999</t>
  </si>
  <si>
    <t>1000以上</t>
  </si>
  <si>
    <t>UPS环球专递出口分区表(2018香港)红单-Express Saver</t>
  </si>
  <si>
    <t>China,People's Republic of</t>
  </si>
  <si>
    <t>中华人民共和国</t>
  </si>
  <si>
    <t>Singapore</t>
  </si>
  <si>
    <t xml:space="preserve">Korea,South </t>
  </si>
  <si>
    <t>Macau</t>
  </si>
  <si>
    <t>Philippines</t>
  </si>
  <si>
    <t>Australia</t>
  </si>
  <si>
    <t>新西兰（暂停）</t>
  </si>
  <si>
    <t>Indonesia</t>
  </si>
  <si>
    <t>Norfolk island(Australia)</t>
  </si>
  <si>
    <t>Puerto Rico</t>
  </si>
  <si>
    <t xml:space="preserve">USA(Armenia)/United  States                                                                                                   </t>
  </si>
  <si>
    <t>Livigno(Italy)</t>
  </si>
  <si>
    <t xml:space="preserve">利维尼奥（意大利） </t>
  </si>
  <si>
    <t>Monaco(France)</t>
  </si>
  <si>
    <t>摩那哥</t>
  </si>
  <si>
    <t>Buesingen(Germany)</t>
  </si>
  <si>
    <t>布辛根（德国）</t>
  </si>
  <si>
    <t>Melilla(Spain)</t>
  </si>
  <si>
    <t>梅利利亚（西班牙）</t>
  </si>
  <si>
    <t>Canary Islands(Spain)</t>
  </si>
  <si>
    <t>Netherlands(Holland)</t>
  </si>
  <si>
    <t>Campione/Lake lugano(italy)</t>
  </si>
  <si>
    <t xml:space="preserve">坎皮奥内/卢加诺湖（意大利） </t>
  </si>
  <si>
    <t>Northern Ireland (United Kingdom)</t>
  </si>
  <si>
    <t>北爱尔兰</t>
  </si>
  <si>
    <t>Ceuta(Spain)</t>
  </si>
  <si>
    <t>休达(西班牙）</t>
  </si>
  <si>
    <t>聖马力诺（暂停）</t>
  </si>
  <si>
    <t>England(United Kingdom)</t>
  </si>
  <si>
    <t>英格兰</t>
  </si>
  <si>
    <t>Scotland(United Kingdom)</t>
  </si>
  <si>
    <t>苏格兰</t>
  </si>
  <si>
    <t xml:space="preserve"> United Kingdom</t>
  </si>
  <si>
    <t>Heligoland(Germany)</t>
  </si>
  <si>
    <t>黑尔格兰（德国）</t>
  </si>
  <si>
    <t>Wales(United Kingdom)</t>
  </si>
  <si>
    <t>威尔士</t>
  </si>
  <si>
    <t>Vatican City(Italy)</t>
  </si>
  <si>
    <t>梵帝冈（暂停）</t>
  </si>
  <si>
    <t>美国萨摩亚群岛（暂停）</t>
  </si>
  <si>
    <t>Aland Island(finland)</t>
  </si>
  <si>
    <t>奥兰岛</t>
  </si>
  <si>
    <t>帕劳群岛</t>
  </si>
  <si>
    <t>库克群岛（暂停）</t>
  </si>
  <si>
    <t>Ponape(Micronesia,Federated States of)</t>
  </si>
  <si>
    <t>属密克来西亚岛</t>
  </si>
  <si>
    <t>Rota(Northern Mariana Islands)</t>
  </si>
  <si>
    <t>罗塔岛(北马里亚纳群岛）</t>
  </si>
  <si>
    <t>East Timor(Timor Leste)</t>
  </si>
  <si>
    <t>Solomon Islands</t>
  </si>
  <si>
    <t>斐济群岛（暂停）</t>
  </si>
  <si>
    <t>萨摩亚 （暂停）</t>
  </si>
  <si>
    <t>Frech Polynesia</t>
  </si>
  <si>
    <t>Saipan (Northern Mariana Islands)</t>
  </si>
  <si>
    <t>关岛（暂停）</t>
  </si>
  <si>
    <t>Ireland, Republic of</t>
  </si>
  <si>
    <t>Tahiti（French Polynesia)</t>
  </si>
  <si>
    <t>大溪地（暂停）</t>
  </si>
  <si>
    <t>Kiribati</t>
  </si>
  <si>
    <t>吉里巴斯（暂停）</t>
  </si>
  <si>
    <t>汤加群岛（暂停）</t>
  </si>
  <si>
    <t>Kosrae(Micronesia,Federated States of)</t>
  </si>
  <si>
    <t>Tinian(Northern Mariana Islands)</t>
  </si>
  <si>
    <t>天宁岛(暂停）</t>
  </si>
  <si>
    <t>Truk(Micronesia,Federated States of)</t>
  </si>
  <si>
    <t>特鲁克群岛</t>
  </si>
  <si>
    <t>Tuvalu</t>
  </si>
  <si>
    <t>图瓦卢（暂停）</t>
  </si>
  <si>
    <t>Micronesia,Federated States of</t>
  </si>
  <si>
    <t>密克罗尼西亚群岛</t>
  </si>
  <si>
    <t>瓦努阿图（暂停）</t>
  </si>
  <si>
    <t xml:space="preserve">新喀里多尼亚 </t>
  </si>
  <si>
    <t>Wallis &amp; Futuna Islands</t>
  </si>
  <si>
    <t>Yap(Micronesia,Federated States of)</t>
  </si>
  <si>
    <t xml:space="preserve">Northern Mariana Islands </t>
  </si>
  <si>
    <t>Azores(Portugal)</t>
  </si>
  <si>
    <t>亚速尔群岛</t>
  </si>
  <si>
    <t>Jersey(Channel Islands)</t>
  </si>
  <si>
    <t>英属海峡群岛</t>
  </si>
  <si>
    <t>Guemsey(Channel Islands)</t>
  </si>
  <si>
    <t>海峡群岛</t>
  </si>
  <si>
    <t>Greece</t>
  </si>
  <si>
    <t>Portugal</t>
  </si>
  <si>
    <t>Madeira （Portugal）</t>
  </si>
  <si>
    <t>马德拉群岛（葡萄牙）</t>
  </si>
  <si>
    <t>Mount Athos(Greece)</t>
  </si>
  <si>
    <t>阿陀斯山（希腊）</t>
  </si>
  <si>
    <t>Equatorial Guinea</t>
  </si>
  <si>
    <t>赤度几内亚</t>
  </si>
  <si>
    <t>亚美利亚</t>
  </si>
  <si>
    <t>阿塞拜疆（暂停）</t>
  </si>
  <si>
    <t>冈比亚（暂停）</t>
  </si>
  <si>
    <t>伯里兹</t>
  </si>
  <si>
    <t>Belarus / Byelorussia</t>
  </si>
  <si>
    <t>Bonaire(Netherlands Antilles)</t>
  </si>
  <si>
    <t>Bosnia and Herzegovina</t>
  </si>
  <si>
    <t>Guinea Bissau</t>
  </si>
  <si>
    <t>圭亚那（暂停）</t>
  </si>
  <si>
    <t>英属维京群岛</t>
  </si>
  <si>
    <t>Iraq</t>
  </si>
  <si>
    <t>Central African Rep</t>
  </si>
  <si>
    <t>Ivory Coast (Cote d'Ivoire)</t>
  </si>
  <si>
    <t>象牙海岸</t>
  </si>
  <si>
    <t>Congo(Brazzaville)</t>
  </si>
  <si>
    <t>肯亚</t>
  </si>
  <si>
    <t xml:space="preserve">Congo，DemocRatic Republic </t>
  </si>
  <si>
    <t>Kirghizia(Kyrgyzstan)</t>
  </si>
  <si>
    <t>吉尔吉斯</t>
  </si>
  <si>
    <t>拉托维亚</t>
  </si>
  <si>
    <t>Cote d'lvoire(lvory coast)</t>
  </si>
  <si>
    <t>Curacao (Netherlands Antilles)</t>
  </si>
  <si>
    <t>荷属安的列斯</t>
  </si>
  <si>
    <t>塞蒲路斯</t>
  </si>
  <si>
    <t>Libyan Arab Jamahiriya</t>
  </si>
  <si>
    <t>利比亚（暂停）</t>
  </si>
  <si>
    <t>Czech Rep</t>
  </si>
  <si>
    <t>Comoros</t>
  </si>
  <si>
    <t>Dominican Rep</t>
  </si>
  <si>
    <t>多名尼加共和国</t>
  </si>
  <si>
    <t>Mayotte</t>
  </si>
  <si>
    <t>马约特</t>
  </si>
  <si>
    <t>St Croix  (US Virgin Is)</t>
  </si>
  <si>
    <t>美属处女群岛</t>
  </si>
  <si>
    <t>St Eustatius (Netherlands Antilles)</t>
  </si>
  <si>
    <t>聖尤斯塔堤烏斯島</t>
  </si>
  <si>
    <t>St John  (US Virgin Is)</t>
  </si>
  <si>
    <t>聖约翰群岛</t>
  </si>
  <si>
    <t>St Kitts &amp; Nevis</t>
  </si>
  <si>
    <t>聖克里斯岛及尼维斯岛</t>
  </si>
  <si>
    <t>St Lucia</t>
  </si>
  <si>
    <t>聖卢西亚群岛</t>
  </si>
  <si>
    <t>毛里嗒尼亚</t>
  </si>
  <si>
    <t>St Maarten (Netherlands Antilles)</t>
  </si>
  <si>
    <t>聖馬丁島</t>
  </si>
  <si>
    <t>St Martin (Guadeloupe)</t>
  </si>
  <si>
    <r>
      <rPr>
        <sz val="11"/>
        <color indexed="8"/>
        <rFont val="宋体"/>
        <charset val="134"/>
      </rPr>
      <t>聖马丁群岛</t>
    </r>
    <r>
      <rPr>
        <sz val="10"/>
        <rFont val="Arial"/>
        <charset val="134"/>
      </rPr>
      <t>(</t>
    </r>
    <r>
      <rPr>
        <sz val="11"/>
        <color indexed="8"/>
        <rFont val="宋体"/>
        <charset val="134"/>
      </rPr>
      <t>瓜德罗普岛</t>
    </r>
    <r>
      <rPr>
        <sz val="10"/>
        <rFont val="Arial"/>
        <charset val="134"/>
      </rPr>
      <t>)</t>
    </r>
  </si>
  <si>
    <t>Moldova</t>
  </si>
  <si>
    <t>St Thomas(US Virgin Is)</t>
  </si>
  <si>
    <t>聖托马斯群岛</t>
  </si>
  <si>
    <t>St Vincent &amp; The Grenadines</t>
  </si>
  <si>
    <t>聖文森特和格林纳丁斯</t>
  </si>
  <si>
    <t>Netherland Antilles</t>
  </si>
  <si>
    <t>安的列斯群岛</t>
  </si>
  <si>
    <t>Syria Arab Republic</t>
  </si>
  <si>
    <t>叙利亚（暂停）</t>
  </si>
  <si>
    <t>Tajikistan</t>
  </si>
  <si>
    <t>Tanzania,United Republic of</t>
  </si>
  <si>
    <t>坦桑尼亚（暂停）</t>
  </si>
  <si>
    <t>Tortola  (British Virgin Is)</t>
  </si>
  <si>
    <t>托尔托拉岛</t>
  </si>
  <si>
    <t>千里达和多巴哥</t>
  </si>
  <si>
    <t>Turks &amp; Caicos Is</t>
  </si>
  <si>
    <t>Reunion Is</t>
  </si>
  <si>
    <t>乌干达（暂停）</t>
  </si>
  <si>
    <t>UAE</t>
  </si>
  <si>
    <t>Russia</t>
  </si>
  <si>
    <t xml:space="preserve">Union Is. </t>
  </si>
  <si>
    <t>联合群岛</t>
  </si>
  <si>
    <t xml:space="preserve">Saba </t>
  </si>
  <si>
    <t>萨巴岛</t>
  </si>
  <si>
    <t>沙地阿拉伯</t>
  </si>
  <si>
    <t>US Virgin Is</t>
  </si>
  <si>
    <r>
      <rPr>
        <sz val="10"/>
        <rFont val="Arial"/>
        <charset val="134"/>
      </rPr>
      <t>Serbia</t>
    </r>
    <r>
      <rPr>
        <sz val="11"/>
        <color indexed="8"/>
        <rFont val="宋体"/>
        <charset val="134"/>
      </rPr>
      <t>（</t>
    </r>
    <r>
      <rPr>
        <sz val="10"/>
        <rFont val="Arial"/>
        <charset val="134"/>
      </rPr>
      <t>Kosovo)</t>
    </r>
  </si>
  <si>
    <t>塞尔维亚（科索沃）暂停</t>
  </si>
  <si>
    <t>Virgin Gorda (British Virgin Is.)</t>
  </si>
  <si>
    <t>英属处女群岛</t>
  </si>
  <si>
    <t>Sierra Leone</t>
  </si>
  <si>
    <t>也门共和国（暂停）</t>
  </si>
  <si>
    <t>Slovak</t>
  </si>
  <si>
    <t>St Barthelemy(Guadeloupe)</t>
  </si>
  <si>
    <t>聖巴特勒米島</t>
  </si>
  <si>
    <t>St Christopher (St. Kitts))</t>
  </si>
  <si>
    <t>聖克里斯多佛群岛</t>
  </si>
  <si>
    <t>香港UPS红单特价B</t>
  </si>
  <si>
    <t>23-44KG</t>
  </si>
  <si>
    <t>45KG-70KG</t>
  </si>
  <si>
    <t xml:space="preserve">100-150KG </t>
  </si>
  <si>
    <t>151-300KG</t>
  </si>
  <si>
    <t>加拿大， 墨西哥</t>
  </si>
  <si>
    <t>英国，德国</t>
  </si>
  <si>
    <t>西班牙，荷兰,法国</t>
  </si>
  <si>
    <t>6，7区</t>
  </si>
  <si>
    <t>美加墨私人住宅费30元/票另乘以当天燃油，此价格可以出手机，每部加收1.5元 手机又带电池的附加费同时加收，此价格所有国家不接收同一票货带有2种电池型号的带电产品,只能接收一种型号的带电产品.正常普通产品没有限制，美线截单时间：12点前，当天提取，欧洲国家截单13:00前当天提取，我司自行打单操作！</t>
  </si>
  <si>
    <t>1：材积5000，以上价格未含当月燃油，已含旺季附加费，2021年3月8日执行，防疫物资，请来电咨询。</t>
  </si>
  <si>
    <t>2:申报120USD加收25块/票，(如申报价值超过USD5897需加收单独报关费：此费用的计算方式申报价值-5897USD/100*0.25+25块）美加墨私人地址加收30元/票另加燃油，</t>
  </si>
  <si>
    <t>3：此价不接移动电源产品,单件计费重8KG起，少于8KG按8KG计费。</t>
  </si>
  <si>
    <t>4：单独报关300块/票，过港1块/KG。最低过港费100块/票，单独报关的件每票需加收香港提货费100元。</t>
  </si>
  <si>
    <t>5：交接清单请备注：UPS红单特价。内值及配套电池加收30一票</t>
  </si>
  <si>
    <t>6:偏远附加费最低收费230RMB/票票另加当月燃油，超出最低收费的按4.5元/KG加油.偏远费及税金帐单一年内有效。</t>
  </si>
  <si>
    <t>7，带电池及配套电池没有备注的情况下，我司查到每票罚款最底50元,仿牌及危禁品名查到每票罚款100元现金作为退件手续费！情节严重的我司另通知为准.</t>
  </si>
  <si>
    <t>8、UPS只會對整件貨件中途遺失作出賠償，其他（ 延遲派送，濕貨，少貨 和 爛貨 ）一律不負責！</t>
  </si>
  <si>
    <r>
      <rPr>
        <sz val="12"/>
        <rFont val="宋体"/>
        <charset val="134"/>
      </rPr>
      <t>9、单件实重超过</t>
    </r>
    <r>
      <rPr>
        <b/>
        <sz val="10"/>
        <color rgb="FF000000"/>
        <rFont val="宋体"/>
        <charset val="134"/>
      </rPr>
      <t xml:space="preserve">68kg又低于80kg的加收人民币420+当月燃油,针对以下人民币44/件*燃油；1.不规则货物     2.非纸箱包装货物    3.最长边超过118CM    4.第二长边超过76CM     5.单件实重等于或超过31KG </t>
    </r>
  </si>
  <si>
    <t>10:预付关税手续费为150元/票，如收件人拒付关税，将自动更改为发货人支付及收取手续费,税金预付押金申报价的30%,最底人民币2000一票.</t>
  </si>
  <si>
    <t>11,特别提示：如客户一旦同意接收我公司服务，我司默认为客户已详细阅读过此价格表备注内容，并接受各条款的约束。</t>
  </si>
  <si>
    <t xml:space="preserve"> 注意事项：我司不能保证100%在公司查到所有的货件, 如因货物本身及资料、包装等问题导致UPS拒收货件，所产生的一切费用及责任等将由客人自己承担</t>
  </si>
  <si>
    <t>香港UPS红单特价C</t>
  </si>
  <si>
    <t>我司自主打单，主推渠道</t>
  </si>
  <si>
    <t>(kg)</t>
  </si>
  <si>
    <t>Express Saver Multiplier Rates:</t>
  </si>
  <si>
    <t>&gt;1000</t>
  </si>
  <si>
    <t>备注：带电池产品收取30元/票，单件计费10KG起，请知悉！可以接口罩，防疫服，额温枪，一次性手套等防疫物资加15元/KG，最低50元/票。</t>
  </si>
  <si>
    <t>1，截单时间：12:00前，过港顺利，当天提取，2020年12月6日执行.另加旺季附加费5元/KG。</t>
  </si>
  <si>
    <t>2，以上报价是人民币报价，未含燃油附加费，不含目的地其它杂费。</t>
  </si>
  <si>
    <r>
      <rPr>
        <sz val="9"/>
        <rFont val="Arial"/>
        <charset val="134"/>
      </rPr>
      <t>3</t>
    </r>
    <r>
      <rPr>
        <sz val="9"/>
        <rFont val="宋体"/>
        <charset val="134"/>
      </rPr>
      <t>、此报价不含目的地海关的关税、海关罚款、仓储费以及收件人责任所引起的退件费，如收件人拒付将自动更改为发货公司支付</t>
    </r>
    <r>
      <rPr>
        <sz val="9"/>
        <rFont val="Arial"/>
        <charset val="134"/>
      </rPr>
      <t>,</t>
    </r>
    <r>
      <rPr>
        <sz val="9"/>
        <rFont val="宋体"/>
        <charset val="134"/>
      </rPr>
      <t>并直接计入客户帐单内；</t>
    </r>
  </si>
  <si>
    <r>
      <rPr>
        <sz val="9"/>
        <rFont val="Arial"/>
        <charset val="134"/>
      </rPr>
      <t>4</t>
    </r>
    <r>
      <rPr>
        <sz val="9"/>
        <rFont val="宋体"/>
        <charset val="134"/>
      </rPr>
      <t>、偏远费收人民币</t>
    </r>
    <r>
      <rPr>
        <sz val="9"/>
        <rFont val="Arial"/>
        <charset val="134"/>
      </rPr>
      <t>4.5</t>
    </r>
    <r>
      <rPr>
        <sz val="9"/>
        <rFont val="宋体"/>
        <charset val="134"/>
      </rPr>
      <t>每公斤</t>
    </r>
    <r>
      <rPr>
        <sz val="9"/>
        <rFont val="Arial"/>
        <charset val="134"/>
      </rPr>
      <t>,</t>
    </r>
    <r>
      <rPr>
        <sz val="9"/>
        <rFont val="宋体"/>
        <charset val="134"/>
      </rPr>
      <t>最低一票收费</t>
    </r>
    <r>
      <rPr>
        <sz val="9"/>
        <rFont val="Arial"/>
        <charset val="134"/>
      </rPr>
      <t>230*</t>
    </r>
    <r>
      <rPr>
        <sz val="9"/>
        <rFont val="宋体"/>
        <charset val="134"/>
      </rPr>
      <t>当月燃油，请自行查偏远地区，</t>
    </r>
    <r>
      <rPr>
        <sz val="9"/>
        <rFont val="Arial"/>
        <charset val="134"/>
      </rPr>
      <t>UPS</t>
    </r>
    <r>
      <rPr>
        <sz val="9"/>
        <rFont val="宋体"/>
        <charset val="134"/>
      </rPr>
      <t>偏远费</t>
    </r>
    <r>
      <rPr>
        <sz val="9"/>
        <rFont val="Arial"/>
        <charset val="134"/>
      </rPr>
      <t>1</t>
    </r>
    <r>
      <rPr>
        <sz val="9"/>
        <rFont val="宋体"/>
        <charset val="134"/>
      </rPr>
      <t>年内收取有效；</t>
    </r>
  </si>
  <si>
    <r>
      <rPr>
        <sz val="9"/>
        <rFont val="Arial"/>
        <charset val="134"/>
      </rPr>
      <t>5</t>
    </r>
    <r>
      <rPr>
        <sz val="9"/>
        <rFont val="宋体"/>
        <charset val="134"/>
      </rPr>
      <t>、（宽</t>
    </r>
    <r>
      <rPr>
        <sz val="9"/>
        <rFont val="Arial"/>
        <charset val="134"/>
      </rPr>
      <t>+</t>
    </r>
    <r>
      <rPr>
        <sz val="9"/>
        <rFont val="宋体"/>
        <charset val="134"/>
      </rPr>
      <t>高）</t>
    </r>
    <r>
      <rPr>
        <sz val="9"/>
        <rFont val="Arial"/>
        <charset val="134"/>
      </rPr>
      <t>*2+</t>
    </r>
    <r>
      <rPr>
        <sz val="9"/>
        <rFont val="宋体"/>
        <charset val="134"/>
      </rPr>
      <t>长，超过</t>
    </r>
    <r>
      <rPr>
        <sz val="9"/>
        <rFont val="Arial"/>
        <charset val="134"/>
      </rPr>
      <t>300CM</t>
    </r>
    <r>
      <rPr>
        <sz val="9"/>
        <rFont val="宋体"/>
        <charset val="134"/>
      </rPr>
      <t>，不超过</t>
    </r>
    <r>
      <rPr>
        <sz val="9"/>
        <rFont val="Arial"/>
        <charset val="134"/>
      </rPr>
      <t>400CM</t>
    </r>
    <r>
      <rPr>
        <sz val="9"/>
        <rFont val="宋体"/>
        <charset val="134"/>
      </rPr>
      <t>，加</t>
    </r>
    <r>
      <rPr>
        <sz val="9"/>
        <rFont val="Arial"/>
        <charset val="134"/>
      </rPr>
      <t>420+</t>
    </r>
    <r>
      <rPr>
        <sz val="9"/>
        <rFont val="宋体"/>
        <charset val="134"/>
      </rPr>
      <t>当月燃油每件；</t>
    </r>
  </si>
  <si>
    <r>
      <rPr>
        <sz val="9"/>
        <rFont val="Arial"/>
        <charset val="134"/>
      </rPr>
      <t>6</t>
    </r>
    <r>
      <rPr>
        <sz val="9"/>
        <rFont val="宋体"/>
        <charset val="134"/>
      </rPr>
      <t>、单件实重超过</t>
    </r>
    <r>
      <rPr>
        <sz val="9"/>
        <rFont val="Arial"/>
        <charset val="134"/>
      </rPr>
      <t>68kg</t>
    </r>
    <r>
      <rPr>
        <sz val="9"/>
        <rFont val="宋体"/>
        <charset val="134"/>
      </rPr>
      <t>又低于</t>
    </r>
    <r>
      <rPr>
        <sz val="9"/>
        <rFont val="Arial"/>
        <charset val="134"/>
      </rPr>
      <t>80kg</t>
    </r>
    <r>
      <rPr>
        <sz val="9"/>
        <rFont val="宋体"/>
        <charset val="134"/>
      </rPr>
      <t>的加收人民币</t>
    </r>
    <r>
      <rPr>
        <sz val="9"/>
        <rFont val="Arial"/>
        <charset val="134"/>
      </rPr>
      <t>420+</t>
    </r>
    <r>
      <rPr>
        <sz val="9"/>
        <rFont val="宋体"/>
        <charset val="134"/>
      </rPr>
      <t>当月燃油</t>
    </r>
    <r>
      <rPr>
        <sz val="9"/>
        <rFont val="Arial"/>
        <charset val="134"/>
      </rPr>
      <t>,</t>
    </r>
    <r>
      <rPr>
        <sz val="9"/>
        <rFont val="宋体"/>
        <charset val="134"/>
      </rPr>
      <t>针对以下人民币</t>
    </r>
    <r>
      <rPr>
        <sz val="9"/>
        <rFont val="Arial"/>
        <charset val="134"/>
      </rPr>
      <t>44/</t>
    </r>
    <r>
      <rPr>
        <sz val="9"/>
        <rFont val="宋体"/>
        <charset val="134"/>
      </rPr>
      <t>件</t>
    </r>
    <r>
      <rPr>
        <sz val="9"/>
        <rFont val="Arial"/>
        <charset val="134"/>
      </rPr>
      <t>*</t>
    </r>
    <r>
      <rPr>
        <sz val="9"/>
        <rFont val="宋体"/>
        <charset val="134"/>
      </rPr>
      <t>燃油；</t>
    </r>
    <r>
      <rPr>
        <sz val="9"/>
        <rFont val="Arial"/>
        <charset val="134"/>
      </rPr>
      <t>1.</t>
    </r>
    <r>
      <rPr>
        <sz val="9"/>
        <rFont val="宋体"/>
        <charset val="134"/>
      </rPr>
      <t>不规则货物</t>
    </r>
    <r>
      <rPr>
        <sz val="9"/>
        <rFont val="Arial"/>
        <charset val="134"/>
      </rPr>
      <t xml:space="preserve">     2.</t>
    </r>
    <r>
      <rPr>
        <sz val="9"/>
        <rFont val="宋体"/>
        <charset val="134"/>
      </rPr>
      <t>非纸箱包装货物</t>
    </r>
    <r>
      <rPr>
        <sz val="9"/>
        <rFont val="Arial"/>
        <charset val="134"/>
      </rPr>
      <t xml:space="preserve">    3.</t>
    </r>
    <r>
      <rPr>
        <sz val="9"/>
        <rFont val="宋体"/>
        <charset val="134"/>
      </rPr>
      <t>最长边超过</t>
    </r>
    <r>
      <rPr>
        <sz val="9"/>
        <rFont val="Arial"/>
        <charset val="134"/>
      </rPr>
      <t>118CM    4.</t>
    </r>
    <r>
      <rPr>
        <sz val="9"/>
        <rFont val="宋体"/>
        <charset val="134"/>
      </rPr>
      <t>第二长边超过</t>
    </r>
    <r>
      <rPr>
        <sz val="9"/>
        <rFont val="Arial"/>
        <charset val="134"/>
      </rPr>
      <t>76CM     5.</t>
    </r>
    <r>
      <rPr>
        <sz val="9"/>
        <rFont val="宋体"/>
        <charset val="134"/>
      </rPr>
      <t>单件实重等于或超过</t>
    </r>
    <r>
      <rPr>
        <sz val="9"/>
        <rFont val="Arial"/>
        <charset val="134"/>
      </rPr>
      <t xml:space="preserve">31KG   </t>
    </r>
  </si>
  <si>
    <r>
      <rPr>
        <sz val="9"/>
        <rFont val="Arial"/>
        <charset val="134"/>
      </rPr>
      <t>7</t>
    </r>
    <r>
      <rPr>
        <sz val="9"/>
        <rFont val="宋体"/>
        <charset val="134"/>
      </rPr>
      <t>、申报价值超</t>
    </r>
    <r>
      <rPr>
        <sz val="9"/>
        <rFont val="Arial"/>
        <charset val="134"/>
      </rPr>
      <t>120USD</t>
    </r>
    <r>
      <rPr>
        <sz val="9"/>
        <rFont val="宋体"/>
        <charset val="134"/>
      </rPr>
      <t>加收</t>
    </r>
    <r>
      <rPr>
        <sz val="9"/>
        <rFont val="Arial"/>
        <charset val="134"/>
      </rPr>
      <t>25</t>
    </r>
    <r>
      <rPr>
        <sz val="9"/>
        <rFont val="宋体"/>
        <charset val="134"/>
      </rPr>
      <t>元每票，(如申报价值超过USD5897需加收单独报关费：此费用的计算方式申报价值-5897USD/100*0.25+25块。）</t>
    </r>
  </si>
  <si>
    <r>
      <rPr>
        <sz val="9"/>
        <rFont val="Arial"/>
        <charset val="134"/>
      </rPr>
      <t>8</t>
    </r>
    <r>
      <rPr>
        <sz val="9"/>
        <rFont val="宋体"/>
        <charset val="134"/>
      </rPr>
      <t>，</t>
    </r>
    <r>
      <rPr>
        <sz val="9"/>
        <rFont val="Arial"/>
        <charset val="134"/>
      </rPr>
      <t>.</t>
    </r>
    <r>
      <rPr>
        <sz val="9"/>
        <rFont val="宋体"/>
        <charset val="134"/>
      </rPr>
      <t>经香港</t>
    </r>
    <r>
      <rPr>
        <sz val="9"/>
        <rFont val="Arial"/>
        <charset val="134"/>
      </rPr>
      <t>UPS</t>
    </r>
    <r>
      <rPr>
        <sz val="9"/>
        <rFont val="宋体"/>
        <charset val="134"/>
      </rPr>
      <t>寄往美国和加拿大，墨西哥私人住宅区地址，需加收人民币</t>
    </r>
    <r>
      <rPr>
        <sz val="9"/>
        <rFont val="Arial"/>
        <charset val="134"/>
      </rPr>
      <t>30+</t>
    </r>
    <r>
      <rPr>
        <sz val="9"/>
        <rFont val="宋体"/>
        <charset val="134"/>
      </rPr>
      <t>当月燃油每票附加费用。</t>
    </r>
  </si>
  <si>
    <r>
      <rPr>
        <sz val="9"/>
        <rFont val="Arial"/>
        <charset val="134"/>
      </rPr>
      <t>9.</t>
    </r>
    <r>
      <rPr>
        <sz val="9"/>
        <rFont val="宋体"/>
        <charset val="134"/>
      </rPr>
      <t>一票多件货物的总计费重量依据运单内每个包裹的实际重量和体积重量中较大者计算，并且不足</t>
    </r>
    <r>
      <rPr>
        <sz val="9"/>
        <rFont val="Arial"/>
        <charset val="134"/>
      </rPr>
      <t>0.5KG</t>
    </r>
    <r>
      <rPr>
        <sz val="9"/>
        <rFont val="宋体"/>
        <charset val="134"/>
      </rPr>
      <t>按照</t>
    </r>
    <r>
      <rPr>
        <sz val="9"/>
        <rFont val="Arial"/>
        <charset val="134"/>
      </rPr>
      <t>0.5KG</t>
    </r>
    <r>
      <rPr>
        <sz val="9"/>
        <rFont val="宋体"/>
        <charset val="134"/>
      </rPr>
      <t>计，超0.5KG计1KG.每票包裹的计费重量为:每一件包裹的计费重量之和，比如有一票货3件资料如下：</t>
    </r>
  </si>
  <si>
    <r>
      <rPr>
        <sz val="9"/>
        <rFont val="Arial"/>
        <charset val="134"/>
      </rPr>
      <t xml:space="preserve">                      </t>
    </r>
    <r>
      <rPr>
        <sz val="9"/>
        <rFont val="宋体"/>
        <charset val="134"/>
      </rPr>
      <t>实重</t>
    </r>
    <r>
      <rPr>
        <sz val="9"/>
        <rFont val="Arial"/>
        <charset val="134"/>
      </rPr>
      <t xml:space="preserve">               </t>
    </r>
    <r>
      <rPr>
        <sz val="9"/>
        <rFont val="宋体"/>
        <charset val="134"/>
      </rPr>
      <t>体积重</t>
    </r>
    <r>
      <rPr>
        <sz val="9"/>
        <rFont val="Arial"/>
        <charset val="134"/>
      </rPr>
      <t xml:space="preserve">       </t>
    </r>
    <r>
      <rPr>
        <sz val="9"/>
        <rFont val="宋体"/>
        <charset val="134"/>
      </rPr>
      <t>计费重量</t>
    </r>
  </si>
  <si>
    <r>
      <rPr>
        <sz val="9"/>
        <rFont val="宋体"/>
        <charset val="134"/>
      </rPr>
      <t>第一件货</t>
    </r>
    <r>
      <rPr>
        <sz val="9"/>
        <rFont val="Arial"/>
        <charset val="134"/>
      </rPr>
      <t xml:space="preserve">     15.1KG           8.1KG        15.5KG  </t>
    </r>
  </si>
  <si>
    <t xml:space="preserve">第二件货     10.1KG           20.1KG       20.5KG  </t>
  </si>
  <si>
    <t>第三件货     20.6KG           16.6KG       21.0KG</t>
  </si>
  <si>
    <r>
      <rPr>
        <sz val="9"/>
        <rFont val="宋体"/>
        <charset val="134"/>
      </rPr>
      <t>那么这票货的总计费重量为：</t>
    </r>
    <r>
      <rPr>
        <sz val="9"/>
        <rFont val="Arial"/>
        <charset val="134"/>
      </rPr>
      <t xml:space="preserve">15.5+20.5+21.0=57KG </t>
    </r>
  </si>
  <si>
    <r>
      <rPr>
        <sz val="9"/>
        <rFont val="Arial"/>
        <charset val="134"/>
      </rPr>
      <t>10.</t>
    </r>
    <r>
      <rPr>
        <sz val="9"/>
        <rFont val="宋体"/>
        <charset val="134"/>
      </rPr>
      <t>核销单报关，收费标准</t>
    </r>
    <r>
      <rPr>
        <sz val="9"/>
        <rFont val="Arial"/>
        <charset val="134"/>
      </rPr>
      <t>:300</t>
    </r>
    <r>
      <rPr>
        <sz val="9"/>
        <rFont val="宋体"/>
        <charset val="134"/>
      </rPr>
      <t>元</t>
    </r>
    <r>
      <rPr>
        <sz val="9"/>
        <rFont val="Arial"/>
        <charset val="134"/>
      </rPr>
      <t>RMB/</t>
    </r>
    <r>
      <rPr>
        <sz val="9"/>
        <rFont val="宋体"/>
        <charset val="134"/>
      </rPr>
      <t>票，加收</t>
    </r>
    <r>
      <rPr>
        <sz val="9"/>
        <rFont val="Arial"/>
        <charset val="134"/>
      </rPr>
      <t>1</t>
    </r>
    <r>
      <rPr>
        <sz val="9"/>
        <rFont val="宋体"/>
        <charset val="134"/>
      </rPr>
      <t>元</t>
    </r>
    <r>
      <rPr>
        <sz val="9"/>
        <rFont val="Arial"/>
        <charset val="134"/>
      </rPr>
      <t>/KG</t>
    </r>
    <r>
      <rPr>
        <sz val="9"/>
        <rFont val="宋体"/>
        <charset val="134"/>
      </rPr>
      <t>的过港费用，过港费用最低消费</t>
    </r>
    <r>
      <rPr>
        <sz val="9"/>
        <rFont val="Arial"/>
        <charset val="134"/>
      </rPr>
      <t>100RMB/</t>
    </r>
    <r>
      <rPr>
        <sz val="9"/>
        <rFont val="宋体"/>
        <charset val="134"/>
      </rPr>
      <t>票</t>
    </r>
  </si>
  <si>
    <r>
      <rPr>
        <sz val="9"/>
        <rFont val="Arial"/>
        <charset val="134"/>
      </rPr>
      <t>11.</t>
    </r>
    <r>
      <rPr>
        <sz val="9"/>
        <rFont val="宋体"/>
        <charset val="134"/>
      </rPr>
      <t>不接受不能用黄色交织封箱。不收木箱，木架，铁箱等难以打开包装的货物。</t>
    </r>
    <r>
      <rPr>
        <sz val="9"/>
        <rFont val="Arial"/>
        <charset val="134"/>
      </rPr>
      <t>,</t>
    </r>
    <r>
      <rPr>
        <sz val="9"/>
        <rFont val="宋体"/>
        <charset val="134"/>
      </rPr>
      <t>不收超长件</t>
    </r>
  </si>
  <si>
    <r>
      <rPr>
        <sz val="9"/>
        <rFont val="Arial"/>
        <charset val="134"/>
      </rPr>
      <t>12.</t>
    </r>
    <r>
      <rPr>
        <sz val="9"/>
        <rFont val="宋体"/>
        <charset val="134"/>
      </rPr>
      <t>需提供</t>
    </r>
    <r>
      <rPr>
        <sz val="9"/>
        <rFont val="Arial"/>
        <charset val="134"/>
      </rPr>
      <t>8</t>
    </r>
    <r>
      <rPr>
        <sz val="9"/>
        <rFont val="宋体"/>
        <charset val="134"/>
      </rPr>
      <t>位数香港货物品编码，若发票上没备注，我司可以提供但是后续产生的所有问题我司将不负任何责任</t>
    </r>
    <r>
      <rPr>
        <sz val="9"/>
        <rFont val="Arial"/>
        <charset val="134"/>
      </rPr>
      <t>.</t>
    </r>
  </si>
  <si>
    <r>
      <rPr>
        <sz val="9"/>
        <rFont val="Arial"/>
        <charset val="134"/>
      </rPr>
      <t>13.</t>
    </r>
    <r>
      <rPr>
        <sz val="9"/>
        <rFont val="宋体"/>
        <charset val="134"/>
      </rPr>
      <t>发票需要提供详细品名，材质，用途，货物商品编码</t>
    </r>
    <r>
      <rPr>
        <sz val="9"/>
        <rFont val="Arial"/>
        <charset val="134"/>
      </rPr>
      <t>,</t>
    </r>
    <r>
      <rPr>
        <sz val="9"/>
        <rFont val="宋体"/>
        <charset val="134"/>
      </rPr>
      <t>可走带电池产品，电池上需要标明类别，型号和</t>
    </r>
    <r>
      <rPr>
        <sz val="9"/>
        <rFont val="Arial"/>
        <charset val="134"/>
      </rPr>
      <t>WH</t>
    </r>
    <r>
      <rPr>
        <sz val="9"/>
        <rFont val="宋体"/>
        <charset val="134"/>
      </rPr>
      <t>值，并且在交接单和运单上标注</t>
    </r>
    <r>
      <rPr>
        <sz val="9"/>
        <rFont val="Arial"/>
        <charset val="134"/>
      </rPr>
      <t>“</t>
    </r>
    <r>
      <rPr>
        <sz val="9"/>
        <rFont val="宋体"/>
        <charset val="134"/>
      </rPr>
      <t>有电池</t>
    </r>
    <r>
      <rPr>
        <sz val="9"/>
        <rFont val="Arial"/>
        <charset val="134"/>
      </rPr>
      <t>”</t>
    </r>
    <r>
      <rPr>
        <sz val="9"/>
        <rFont val="宋体"/>
        <charset val="134"/>
      </rPr>
      <t>。</t>
    </r>
  </si>
  <si>
    <r>
      <rPr>
        <sz val="9"/>
        <rFont val="Arial"/>
        <charset val="134"/>
      </rPr>
      <t>14.</t>
    </r>
    <r>
      <rPr>
        <sz val="9"/>
        <rFont val="宋体"/>
        <charset val="134"/>
      </rPr>
      <t>更改地址费用每件加收</t>
    </r>
    <r>
      <rPr>
        <sz val="9"/>
        <rFont val="Arial"/>
        <charset val="134"/>
      </rPr>
      <t>80*</t>
    </r>
    <r>
      <rPr>
        <sz val="9"/>
        <rFont val="宋体"/>
        <charset val="134"/>
      </rPr>
      <t>燃油</t>
    </r>
    <r>
      <rPr>
        <sz val="9"/>
        <rFont val="Arial"/>
        <charset val="134"/>
      </rPr>
      <t>,</t>
    </r>
    <r>
      <rPr>
        <sz val="9"/>
        <rFont val="宋体"/>
        <charset val="134"/>
      </rPr>
      <t>每票最高</t>
    </r>
    <r>
      <rPr>
        <sz val="9"/>
        <rFont val="Arial"/>
        <charset val="134"/>
      </rPr>
      <t>280*</t>
    </r>
    <r>
      <rPr>
        <sz val="9"/>
        <rFont val="宋体"/>
        <charset val="134"/>
      </rPr>
      <t>燃油</t>
    </r>
    <r>
      <rPr>
        <sz val="9"/>
        <rFont val="宋体"/>
        <charset val="134"/>
      </rPr>
      <t>人民币收费</t>
    </r>
    <r>
      <rPr>
        <sz val="9"/>
        <rFont val="Arial"/>
        <charset val="134"/>
      </rPr>
      <t>;UPS</t>
    </r>
    <r>
      <rPr>
        <sz val="9"/>
        <rFont val="宋体"/>
        <charset val="134"/>
      </rPr>
      <t>更改地址费用</t>
    </r>
    <r>
      <rPr>
        <sz val="9"/>
        <rFont val="Arial"/>
        <charset val="134"/>
      </rPr>
      <t>1</t>
    </r>
    <r>
      <rPr>
        <sz val="9"/>
        <rFont val="宋体"/>
        <charset val="134"/>
      </rPr>
      <t>年</t>
    </r>
    <r>
      <rPr>
        <sz val="9"/>
        <rFont val="宋体"/>
        <charset val="134"/>
      </rPr>
      <t>内收取有效</t>
    </r>
  </si>
  <si>
    <r>
      <rPr>
        <sz val="9"/>
        <rFont val="Arial"/>
        <charset val="134"/>
      </rPr>
      <t>15.</t>
    </r>
    <r>
      <rPr>
        <sz val="9"/>
        <rFont val="宋体"/>
        <charset val="134"/>
      </rPr>
      <t>此渠道延误不赔偿，如货物在我司仓库丢失，我司将按照申报价值赔偿，但最高不超过</t>
    </r>
    <r>
      <rPr>
        <sz val="9"/>
        <rFont val="Arial"/>
        <charset val="134"/>
      </rPr>
      <t>USD100.货物中转中若发生丢失、损坏、赔偿将以UPS的赔偿金额为准，即最高赔偿将不超过USD100。价值较高的货物，建议自行购买保险，部分遗失（一箱货物内仅有部分遗失，整箱遗失除外），部分破损或整票破损（故请各代理发货前包装完好，特别是易碎物品，做好填充），我司将不予以开档案查询并且无赔偿，但我司会尽量协助提供货物在我司仓库的录像记录；如因包装不当出现破损，我司将不承担连带责任，并不予赔偿。</t>
    </r>
  </si>
  <si>
    <t>香港UPS红单特价D</t>
  </si>
  <si>
    <r>
      <rPr>
        <b/>
        <sz val="9"/>
        <color indexed="8"/>
        <rFont val="Arial"/>
        <charset val="134"/>
      </rPr>
      <t>7</t>
    </r>
    <r>
      <rPr>
        <b/>
        <sz val="9"/>
        <color indexed="8"/>
        <rFont val="宋体"/>
        <charset val="134"/>
      </rPr>
      <t>区</t>
    </r>
  </si>
  <si>
    <t>300-450</t>
  </si>
  <si>
    <t>451-999</t>
  </si>
  <si>
    <t>备注：带电池产品收取30元/票，单件计费10KG起，口罩，防疫服，额温枪，一次性手套等防疫物资,请来电咨询。</t>
  </si>
  <si>
    <t>1，截单时间：12:00前，过港顺利，当天提取，2021年3月8日执行，3KG内货，只接受不带纸箱包装的PAK袋子。</t>
  </si>
  <si>
    <t>2，以上报价是人民币报价，未含燃油附加费，不含目的地其它杂费，已含旺季附加费。</t>
  </si>
  <si>
    <t xml:space="preserve">     香港UPS红单纯电价</t>
  </si>
  <si>
    <t xml:space="preserve">美国 </t>
  </si>
  <si>
    <t xml:space="preserve">加拿大 </t>
  </si>
  <si>
    <t>英国，法国，德国</t>
  </si>
  <si>
    <t>6，7区其他国家</t>
  </si>
  <si>
    <t>100-149KG</t>
  </si>
  <si>
    <t>150-299KG</t>
  </si>
  <si>
    <t>此渠道可以出超功率电动滑板车类产品及蓄电池产品类电池,包装要求及附加费请独立找我司销售确认为准</t>
  </si>
  <si>
    <t>点击查看日本17个FBA地址DG服务表</t>
  </si>
  <si>
    <t>点击查看日本FBA仓的DG件要求及責任</t>
  </si>
  <si>
    <t>我司可以免费向UPS申请提供欧洲客户自己提供VAT资料的C88文件以及C88文件上面的IEN号码,需提供请详细进口商正确的资料信息</t>
  </si>
  <si>
    <t>提示:我司DG件服务可以出超功率锂电池产品和超大的移动电源产品,但是必须使用UN专用箱包装,同时每KG加收2元</t>
  </si>
  <si>
    <t>所有日本亚玛逊仓库的DG货件如果使用专用UN箱的必须是控制在单件25KG以内的重量,绝对不可以单件超过25KG的标准</t>
  </si>
  <si>
    <r>
      <rPr>
        <sz val="9"/>
        <color theme="1"/>
        <rFont val="宋体"/>
        <charset val="134"/>
      </rPr>
      <t>无DG服务的地址,可以使用我司日本代理进口商固定地址服务的,需要</t>
    </r>
    <r>
      <rPr>
        <b/>
        <sz val="11"/>
        <color theme="1"/>
        <rFont val="宋体"/>
        <charset val="134"/>
      </rPr>
      <t>每件另外加收二次派送费(单件10KG以内80元 10-15KG110元 15-20KG125元 20KG以上140元)</t>
    </r>
  </si>
  <si>
    <r>
      <rPr>
        <sz val="9"/>
        <color theme="1"/>
        <rFont val="宋体"/>
        <charset val="134"/>
      </rPr>
      <t>税金需要做关税预付按照UPS支付手续标准125一票.</t>
    </r>
    <r>
      <rPr>
        <b/>
        <sz val="9"/>
        <color rgb="FFFF0000"/>
        <rFont val="宋体"/>
        <charset val="134"/>
      </rPr>
      <t>另外如果需要委托我们日本进口商代理交税,只需要按照税金帐单另外加3%的手续费</t>
    </r>
  </si>
  <si>
    <t>说明:提供日本代理清关和进口商服务的,需要我司提供代理清关和进口商服务的每票加收300元</t>
  </si>
  <si>
    <t>由于存在低申报问题导致海关查验,重新改申报价值的，需要独立支付新申报价值的50%做税金押金,税金帐单出来时多退少补.</t>
  </si>
  <si>
    <t>此渠道美国亚马逊货件任何申报超过USD800及实重超过150KG以上没有进口商税号的为了清关顺利及避免以后的税金时间长问题，建议客户做税金预付</t>
  </si>
  <si>
    <t>1：此价只接移动电源和纯电池产品.UPS收取的DG费最低消费人民币597元/票,超过部分按照54元/件收取</t>
  </si>
  <si>
    <t>2：材积5000，需提供对应产品正确的MSDS和UN38.3电池资料方可出货</t>
  </si>
  <si>
    <t>3:申报120USD加收25块/票,单独报关250块/票，过港1元/KG。最低过港费50块/票。美国及部分欧洲国家私人地址加收30元/票另加燃油（请参考我司报价主页说明）</t>
  </si>
  <si>
    <t>4:东南亚国家单票多件的任何其中一件的重量不能够低于8.5KG.同时所有国家单件重量又不能够高于10KG,或者按照UN箱标准,请注意此要求.</t>
  </si>
  <si>
    <t>5:欧美国家单票多件的任何单件的重量不能够低于6KG，同时单件重量又不能够高于10KG 包装时请特注意此要求</t>
  </si>
  <si>
    <t>6:箱子必须干净,硬朗.不能够有其他标签和旧箱子痕迹,以及烂箱子包装,如果包装问题导致UPS拒绝操作产生的所有费用有客户承担。</t>
  </si>
  <si>
    <t>7:偏远费附加费：收RMB4.5每公斤,最低一票收费RMB230；偏远费需+当月燃油。请自行查偏远地区。。关税预付手续费125一票税金帐单2年内有效，偏远费及税金帐单2年内有效。</t>
  </si>
  <si>
    <t>8、UPS只會對整件貨件中途遺失作出賠償，最高赔款100USD,其他（ 延遲派送，濕貨，少貨 和 爛貨 ）一律不負責！</t>
  </si>
  <si>
    <t>9、为给您提供更优质、快捷的服务，我司只接受普货，凡在我司仓库查出仿牌，按每票收取100元现金作为退件手续费！情节严重的我司另通知为准.</t>
  </si>
  <si>
    <t>10:如收件人拒付关税，将自动更改为发货人支付及收取手续费,税金预付押金申报价的30%,最底人民币2000一票.</t>
  </si>
  <si>
    <t>此渠道美国亚马逊货件任何申报超过USD800及实重超过150KG以上没有进口商税号的必须做税金预付。否则拒绝操作欧洲国家亚马逊及海外仓货件必须做税金预付或者进口商提供税号。关于移动电源收货标准
1.普通箱产品包装：必须独立绝缘包装，外包装必须是未改动硬纸箱，经挤压不会变形或者塌陷；货物平面尺寸不得小于25*30CM；外箱只能封透明胶   注：同一票只接受一类产品，箱内产品不能有松动
2.普通箱包装产品要求：产品上面要有功率（电流,电压）、型号，功率不能超过100WH，外形不超5.5CM、单个产品重量不超0.55kg；
3.可接受亚马逊快件（需要做关税预付，并需要提供第三方清关资料）；可接受核销报关件（货上需贴好核销单标签）</t>
  </si>
  <si>
    <t>走货前请每票货物提供正确的申报和海关编码，如果发票没有正确的，产生所有问题客户自己承担，我司只义务提供出货品名操作要求。</t>
  </si>
  <si>
    <t xml:space="preserve">         香港UPS红单除7000特价</t>
  </si>
  <si>
    <t>301-400KG</t>
  </si>
  <si>
    <t>加拿大,墨西哥</t>
  </si>
  <si>
    <t>英国,德国,意大利</t>
  </si>
  <si>
    <t>西班牙,法国,荷兰</t>
  </si>
  <si>
    <t>波兰,瑞士,瑞典</t>
  </si>
  <si>
    <t>关于香港UPS发美国件的关税预付手续费问题:如果产生税金按照125一票收,如果只是做税金预付,而没有税金产生的税金那么关税预付手续费免加收</t>
  </si>
  <si>
    <t>如果是既做关税预付,又使用我们进口商的，而没有税金产生的,那么税金预付手续费免费. 进口商使用费按照100一票收取.</t>
  </si>
  <si>
    <t>此渠道美国亚马逊货件任何申报超过USD800及实重超过150KG以上没有进口商税号的为了清关顺利，建议客户做税金预付</t>
  </si>
  <si>
    <r>
      <rPr>
        <sz val="9"/>
        <color theme="1"/>
        <rFont val="宋体"/>
        <charset val="134"/>
      </rPr>
      <t>一，美国此国家接收纺织品类.无需加收纺织品费用.出货清单请备注：</t>
    </r>
    <r>
      <rPr>
        <b/>
        <sz val="12"/>
        <color rgb="FFFF0000"/>
        <rFont val="宋体"/>
        <charset val="134"/>
      </rPr>
      <t>香港UPS红7000特价,2021年3月8日执行.</t>
    </r>
  </si>
  <si>
    <t>二，此价格所有国家不接收同一票货带有2种电池型号的带电产品,只能接收一种型号的带电产品.正常普通产品没有限制</t>
  </si>
  <si>
    <t>三，此报价不接收移动电源产品.所有国家可以做关税预付，手续费150一票.税金帐单2年内有效，第三方支付税金手续费150一票</t>
  </si>
  <si>
    <t>1；材积6000，未含燃油，按HKUPS红单公布价计算折扣。此渠道欧洲国家及加拿大和墨西哥亚马逊及海外仓货件必须做税金预付或者进口商提供税号</t>
  </si>
  <si>
    <t>2；申报价值超120USD加收25元每票</t>
  </si>
  <si>
    <t>3：美国私人地址加收26元/票另加燃油，偏远费附加费：收RMB4.5每公斤,最低一票收费RMB230；偏远费需+当月燃油。请自行查偏远地区。</t>
  </si>
  <si>
    <t>4：单独报关250元/票，过港1元/KG,最低过港费50一票.带电池及配套电池加收30一票。</t>
  </si>
  <si>
    <t>5；带电池及配套电池没有备注的情况下，我司查到每票罚款最底50元,仿牌及危禁品名查到每票罚款100元现金作为退件手续费！情节严重的我司另通知为准.</t>
  </si>
  <si>
    <t>6.UPS下任一条件的，UPS将按RMB43/件另加U的标准加收额外手续费(1)最长边长度超过118cm或第二最长边长度超过76cm的货件;  (2)单件实重超过31KG</t>
  </si>
  <si>
    <t>特别提示1:走货前请每票货物提供正确的申报和海关编码，如果发票没有正确的，产生所有问题客户自己承担，我司只义务提供出货品名操作要求。</t>
  </si>
  <si>
    <t>7、UPS只會對整件貨件中途遺失作出賠償，最高赔款100USD,其他（ 延遲派送，濕貨，少貨 和 爛貨 ）一律不負責！</t>
  </si>
  <si>
    <t>8，此价格不接收软箱子和烂箱子包装，正常普通产品没有限制，同时此报价中的单票多件的任何一件不能够低于6KG，否则此件按照6KG计算重量</t>
  </si>
  <si>
    <t>9:不做预付关税，如收件人拒付关税，将自动更改为发货人支付及收取手续费为150人民币一票,更改税金预付押金申报价的30%,最底人民币2000一票.</t>
  </si>
  <si>
    <t>10,说明:说明:带电及配套电没申报以及仿牌及危禁品,这些冲货被我司查到每票罚款100元,作为退件手续费或者重新安排处理费！情节严重另外处理</t>
  </si>
  <si>
    <t>特别提示：如客户一旦同意接收我公司服务，我司默认为客户已详细阅读过此价格表备注内容，并接受各条款的约束。</t>
  </si>
  <si>
    <t>注意事项：我司不能保证100%在公司查到所有的货件, 如因货物本身及资料、包装等问题导致UPS拒收货件，所产生的一切费用及责任等将由客人自己承担</t>
  </si>
  <si>
    <t>走货前请每票货物提供正确的申报和海关编码，如果发票没有正确的产生所有问题客户自己承担，我司只义务提供出货品名操作要求。</t>
  </si>
  <si>
    <t xml:space="preserve">         香港UPS红单除6000特价</t>
  </si>
  <si>
    <t>1001-1500KG</t>
  </si>
  <si>
    <t>比利时,德国，英国</t>
  </si>
  <si>
    <t>法国，西班牙，荷兰</t>
  </si>
  <si>
    <t>6 区</t>
  </si>
  <si>
    <t>7 区</t>
  </si>
  <si>
    <t>此渠道美国亚马逊货件任何申报超过USD800及实重超过150KG以上没有进口商税号的必须做税金预付。超过的为了清关顺利，建议客户做</t>
  </si>
  <si>
    <t>稳馨提示:单件不能够低与10KG.已经含旺季附加费和排仓费。</t>
  </si>
  <si>
    <t>一，出货清单请备注：香港UPS红单6000，2021年2月22日执行，截单12点前。</t>
  </si>
  <si>
    <r>
      <rPr>
        <b/>
        <sz val="12"/>
        <color indexed="8"/>
        <rFont val="宋体"/>
        <charset val="134"/>
      </rPr>
      <t>三，此报价不接收移动电源产品.所有国家可以做关税预付，手续费1</t>
    </r>
    <r>
      <rPr>
        <b/>
        <sz val="12"/>
        <color indexed="8"/>
        <rFont val="宋体"/>
        <charset val="134"/>
      </rPr>
      <t>50</t>
    </r>
    <r>
      <rPr>
        <b/>
        <sz val="12"/>
        <color indexed="8"/>
        <rFont val="宋体"/>
        <charset val="134"/>
      </rPr>
      <t>一票.税金帐单2年内有效，第三方支付税金手续费120一票</t>
    </r>
  </si>
  <si>
    <t>2；申报价值超120USD加收25元每票。申报价值超120USD加收25元每票，(如申报价值超过USD5897需加收单独报关费：此费用的计算方式申报价值-5897再*0.0006+25元。）</t>
  </si>
  <si>
    <r>
      <rPr>
        <sz val="12"/>
        <rFont val="宋体"/>
        <charset val="134"/>
      </rPr>
      <t>3：美加墨私人地址加收30</t>
    </r>
    <r>
      <rPr>
        <b/>
        <sz val="11"/>
        <color rgb="FF000000"/>
        <rFont val="宋体"/>
        <charset val="134"/>
      </rPr>
      <t>元/票另加燃油，偏远附加费最低收费230RMB/票，超出最低收费的按4.5块/KG加油.偏远费1年内通知有效.</t>
    </r>
  </si>
  <si>
    <t>4：单独报关300块/票，过港1元/KG,最低过港费50一票.带电池及配套电池加收30一票。</t>
  </si>
  <si>
    <r>
      <rPr>
        <sz val="12"/>
        <rFont val="宋体"/>
        <charset val="134"/>
      </rPr>
      <t>6.UPS货物凡符合以下任一条件的，UPS将按RMB44.00/箱</t>
    </r>
    <r>
      <rPr>
        <sz val="10"/>
        <color rgb="FF000000"/>
        <rFont val="宋体"/>
        <charset val="134"/>
      </rPr>
      <t>*燃油标准加收额外手续费（此费用需叠加）(3)最长边长度超过118cm或第二最长边长度超过76cm的货件;  (4)单件实重超过32KG（实际重量≥31.5KG）</t>
    </r>
  </si>
  <si>
    <t>7、UPS只會對整件貨件中途遺失作出賠償，其他（ 延遲派送，濕貨，少貨 和 爛貨 ）一律不負責！</t>
  </si>
  <si>
    <t>8，此价格不接收软箱子和烂箱子包装，正常普通产品没有限制，同时此报价中的单票多件的任何一件不能够低于6KG，否则此件按照8KG计算重量</t>
  </si>
  <si>
    <t>大陆UPS红单特惠价</t>
  </si>
  <si>
    <r>
      <rPr>
        <sz val="10"/>
        <color indexed="10"/>
        <rFont val="宋体"/>
        <charset val="134"/>
      </rPr>
      <t>注：</t>
    </r>
    <r>
      <rPr>
        <sz val="10"/>
        <color indexed="10"/>
        <rFont val="Arial"/>
        <charset val="134"/>
      </rPr>
      <t>RMB报价未含燃油附加费（以香港UPS网上公布为准）及偏远派送附加费</t>
    </r>
  </si>
  <si>
    <r>
      <rPr>
        <sz val="12"/>
        <rFont val="宋体"/>
        <charset val="134"/>
      </rPr>
      <t>2021年3</t>
    </r>
    <r>
      <rPr>
        <sz val="12"/>
        <color rgb="FFFF0000"/>
        <rFont val="宋体"/>
        <charset val="134"/>
      </rPr>
      <t>月8日执行</t>
    </r>
  </si>
  <si>
    <t>25-44</t>
  </si>
  <si>
    <t>71-100</t>
  </si>
  <si>
    <t>101-300</t>
  </si>
  <si>
    <t>501-999</t>
  </si>
  <si>
    <t>英国、法国、德国、意大利、西班牙、荷兰、瑞典、芬兰、比利时、丹麦、瑞士、波兰、葡萄牙</t>
  </si>
  <si>
    <t>备注： 附加费以UPS实际账单通知为准，1年内通知补收提供均为有效。（包括:偏远账单，国外退件账单，关税账单，住宅费账单，更改地址费账单等）不接电子烟，仿牌，不接带电产品。
 FBA没有指示都做DDP，如果需要做DDU，手续费150一票，具体账单为准，申报超800美金或重量超90KG需买单报关出口，收取买单费250元/票，单独报关费250元/票。</t>
  </si>
  <si>
    <t>渠道注意事项，附加费，及货物包装要求</t>
  </si>
  <si>
    <t>一、偏远地区附加费：收费标准为人民币4.2元每公斤,每票最低收费人民币202元（需另外收取燃油附加费）请自行查偏远地区，UPS偏远费6个月内收取有效。</t>
  </si>
  <si>
    <t>发票要求:发票上除收件人信息外,还要提供清晰的品名,材质,最终用途以及HS编码。</t>
  </si>
  <si>
    <t>私人住宅地址派送费（指到美国、加拿大，墨西哥）及部分欧洲国家 RMB30/票*燃油 更改地址费：RMB77/件 关税预付RMB150元/票</t>
  </si>
  <si>
    <r>
      <rPr>
        <sz val="10"/>
        <color rgb="FF000000"/>
        <rFont val="宋体"/>
        <charset val="134"/>
      </rPr>
      <t>二、以下货件须加收RMB54</t>
    </r>
    <r>
      <rPr>
        <b/>
        <sz val="10"/>
        <color rgb="FF000000"/>
        <rFont val="宋体"/>
        <charset val="134"/>
      </rPr>
      <t>元/</t>
    </r>
    <r>
      <rPr>
        <sz val="10"/>
        <color rgb="FF000000"/>
        <rFont val="宋体"/>
        <charset val="134"/>
      </rPr>
      <t>件*U。</t>
    </r>
  </si>
  <si>
    <t xml:space="preserve">1.不规则货物     2.非纸箱包装货物    3.最长边超过152CM    4.第二长边超过76CM     5.单件实重超过32KG  </t>
  </si>
  <si>
    <t>注：更改地址费，无论是否发件人更改都是由发件人支付，而在UPS公司在目的地派件时，如果收件人确认更改地址，是无须知会发件人的，请留意！</t>
  </si>
  <si>
    <t>如发件人发货后需更改地址，只能在快件派送不成功后才能更改，且只能在同一目的国更改（如发往美国的快件，更的地址只能是在美国），所以请与收件沟通好拒收快件，才能更改成功。</t>
  </si>
  <si>
    <r>
      <rPr>
        <sz val="10"/>
        <color rgb="FF000000"/>
        <rFont val="宋体"/>
        <charset val="134"/>
      </rPr>
      <t>拒收退件手续费：计</t>
    </r>
    <r>
      <rPr>
        <sz val="10"/>
        <color rgb="FF000000"/>
        <rFont val="Arial"/>
        <charset val="134"/>
      </rPr>
      <t>RMB80/</t>
    </r>
    <r>
      <rPr>
        <sz val="10"/>
        <color rgb="FF000000"/>
        <rFont val="宋体"/>
        <charset val="134"/>
      </rPr>
      <t>票</t>
    </r>
    <r>
      <rPr>
        <sz val="10"/>
        <color rgb="FF000000"/>
        <rFont val="Arial"/>
        <charset val="134"/>
      </rPr>
      <t>*</t>
    </r>
    <r>
      <rPr>
        <sz val="10"/>
        <color rgb="FF000000"/>
        <rFont val="宋体"/>
        <charset val="134"/>
      </rPr>
      <t>燃油；（如客人拒收或其他原因不能派送而退回，退件费和手续费均要支付）</t>
    </r>
  </si>
  <si>
    <r>
      <rPr>
        <sz val="10"/>
        <color rgb="FF000000"/>
        <rFont val="宋体"/>
        <charset val="134"/>
      </rPr>
      <t>超重附加费：计</t>
    </r>
    <r>
      <rPr>
        <sz val="10"/>
        <color rgb="FF000000"/>
        <rFont val="Arial"/>
        <charset val="134"/>
      </rPr>
      <t>RMB54.0/</t>
    </r>
    <r>
      <rPr>
        <sz val="10"/>
        <color rgb="FF000000"/>
        <rFont val="宋体"/>
        <charset val="134"/>
      </rPr>
      <t>件+U ；（见以下</t>
    </r>
    <r>
      <rPr>
        <sz val="10"/>
        <color rgb="FF000000"/>
        <rFont val="Arial"/>
        <charset val="134"/>
      </rPr>
      <t>B</t>
    </r>
    <r>
      <rPr>
        <sz val="10"/>
        <color rgb="FF000000"/>
        <rFont val="宋体"/>
        <charset val="134"/>
      </rPr>
      <t>项）</t>
    </r>
  </si>
  <si>
    <r>
      <rPr>
        <sz val="10"/>
        <color rgb="FF000000"/>
        <rFont val="宋体"/>
        <charset val="134"/>
      </rPr>
      <t>超限制附加费：计</t>
    </r>
    <r>
      <rPr>
        <sz val="10"/>
        <color rgb="FF000000"/>
        <rFont val="Arial"/>
        <charset val="134"/>
      </rPr>
      <t>RMB586.0/</t>
    </r>
    <r>
      <rPr>
        <sz val="10"/>
        <color rgb="FF000000"/>
        <rFont val="宋体"/>
        <charset val="134"/>
      </rPr>
      <t>件</t>
    </r>
    <r>
      <rPr>
        <sz val="10"/>
        <color rgb="FF000000"/>
        <rFont val="Arial"/>
        <charset val="134"/>
      </rPr>
      <t>*</t>
    </r>
    <r>
      <rPr>
        <sz val="10"/>
        <color rgb="FF000000"/>
        <rFont val="宋体"/>
        <charset val="134"/>
      </rPr>
      <t>燃油（见以下</t>
    </r>
    <r>
      <rPr>
        <sz val="10"/>
        <color rgb="FF000000"/>
        <rFont val="Arial"/>
        <charset val="134"/>
      </rPr>
      <t>C</t>
    </r>
    <r>
      <rPr>
        <sz val="10"/>
        <color rgb="FF000000"/>
        <rFont val="宋体"/>
        <charset val="134"/>
      </rPr>
      <t>项）</t>
    </r>
  </si>
  <si>
    <r>
      <rPr>
        <sz val="10"/>
        <color indexed="8"/>
        <rFont val="宋体"/>
        <charset val="134"/>
      </rPr>
      <t>到付拒付手续费：计</t>
    </r>
    <r>
      <rPr>
        <sz val="10"/>
        <color indexed="8"/>
        <rFont val="Arial"/>
        <charset val="134"/>
      </rPr>
      <t>RMB80.0/</t>
    </r>
    <r>
      <rPr>
        <sz val="10"/>
        <color indexed="8"/>
        <rFont val="宋体"/>
        <charset val="134"/>
      </rPr>
      <t>票</t>
    </r>
  </si>
  <si>
    <r>
      <rPr>
        <sz val="10"/>
        <color indexed="8"/>
        <rFont val="宋体"/>
        <charset val="134"/>
      </rPr>
      <t>周末派送手续费：计</t>
    </r>
    <r>
      <rPr>
        <sz val="10"/>
        <color indexed="8"/>
        <rFont val="Arial"/>
        <charset val="134"/>
      </rPr>
      <t>RMB100.0/</t>
    </r>
    <r>
      <rPr>
        <sz val="10"/>
        <color indexed="8"/>
        <rFont val="宋体"/>
        <charset val="134"/>
      </rPr>
      <t>票，只要选择了，无论是否做到，</t>
    </r>
    <r>
      <rPr>
        <sz val="10"/>
        <color indexed="8"/>
        <rFont val="Arial"/>
        <charset val="134"/>
      </rPr>
      <t>UPS</t>
    </r>
    <r>
      <rPr>
        <sz val="10"/>
        <color indexed="8"/>
        <rFont val="宋体"/>
        <charset val="134"/>
      </rPr>
      <t>均会收取此费用。</t>
    </r>
  </si>
  <si>
    <r>
      <rPr>
        <sz val="10"/>
        <color indexed="8"/>
        <rFont val="宋体"/>
        <charset val="134"/>
      </rPr>
      <t>特快加急手续费：计</t>
    </r>
    <r>
      <rPr>
        <sz val="10"/>
        <color indexed="8"/>
        <rFont val="Arial"/>
        <charset val="134"/>
      </rPr>
      <t>RMB320.0/</t>
    </r>
    <r>
      <rPr>
        <sz val="10"/>
        <color indexed="8"/>
        <rFont val="宋体"/>
        <charset val="134"/>
      </rPr>
      <t>票；（选择</t>
    </r>
    <r>
      <rPr>
        <sz val="10"/>
        <color indexed="8"/>
        <rFont val="Arial"/>
        <charset val="134"/>
      </rPr>
      <t>UPS</t>
    </r>
    <r>
      <rPr>
        <sz val="10"/>
        <color indexed="8"/>
        <rFont val="宋体"/>
        <charset val="134"/>
      </rPr>
      <t>全球特快加急费用）</t>
    </r>
  </si>
  <si>
    <r>
      <rPr>
        <sz val="10"/>
        <color indexed="8"/>
        <rFont val="宋体"/>
        <charset val="134"/>
      </rPr>
      <t>申报保险费：费率计</t>
    </r>
    <r>
      <rPr>
        <sz val="10"/>
        <color indexed="8"/>
        <rFont val="Arial"/>
        <charset val="134"/>
      </rPr>
      <t>0.42%</t>
    </r>
    <r>
      <rPr>
        <sz val="10"/>
        <color indexed="8"/>
        <rFont val="宋体"/>
        <charset val="134"/>
      </rPr>
      <t>，最低</t>
    </r>
    <r>
      <rPr>
        <sz val="10"/>
        <color indexed="8"/>
        <rFont val="Arial"/>
        <charset val="134"/>
      </rPr>
      <t>50rmb/</t>
    </r>
    <r>
      <rPr>
        <sz val="10"/>
        <color indexed="8"/>
        <rFont val="宋体"/>
        <charset val="134"/>
      </rPr>
      <t>票；对于每票超过</t>
    </r>
    <r>
      <rPr>
        <sz val="10"/>
        <color indexed="8"/>
        <rFont val="Arial"/>
        <charset val="134"/>
      </rPr>
      <t>RMB777</t>
    </r>
    <r>
      <rPr>
        <sz val="10"/>
        <color indexed="8"/>
        <rFont val="宋体"/>
        <charset val="134"/>
      </rPr>
      <t>元的货件，可选择声明价值服务的额外保护，使您的货物免受遗失或损坏的风险。货值每增加</t>
    </r>
    <r>
      <rPr>
        <sz val="10"/>
        <color indexed="8"/>
        <rFont val="Arial"/>
        <charset val="134"/>
      </rPr>
      <t>RMB777</t>
    </r>
    <r>
      <rPr>
        <sz val="10"/>
        <color indexed="8"/>
        <rFont val="宋体"/>
        <charset val="134"/>
      </rPr>
      <t>元</t>
    </r>
  </si>
  <si>
    <r>
      <rPr>
        <sz val="10"/>
        <color indexed="8"/>
        <rFont val="宋体"/>
        <charset val="134"/>
      </rPr>
      <t>将按人民币</t>
    </r>
    <r>
      <rPr>
        <sz val="10"/>
        <color indexed="8"/>
        <rFont val="Arial"/>
        <charset val="134"/>
      </rPr>
      <t>3.2</t>
    </r>
    <r>
      <rPr>
        <sz val="10"/>
        <color indexed="8"/>
        <rFont val="宋体"/>
        <charset val="134"/>
      </rPr>
      <t>元收取费用，即申报保险费。</t>
    </r>
  </si>
  <si>
    <r>
      <rPr>
        <sz val="10"/>
        <color rgb="FF000000"/>
        <rFont val="宋体"/>
        <charset val="134"/>
      </rPr>
      <t>UPS</t>
    </r>
    <r>
      <rPr>
        <b/>
        <sz val="10"/>
        <color rgb="FF000000"/>
        <rFont val="宋体"/>
        <charset val="134"/>
      </rPr>
      <t>非标准包装须加收</t>
    </r>
    <r>
      <rPr>
        <b/>
        <sz val="10"/>
        <color rgb="FF000000"/>
        <rFont val="Arial"/>
        <charset val="134"/>
      </rPr>
      <t>RMB54.0/</t>
    </r>
    <r>
      <rPr>
        <b/>
        <sz val="10"/>
        <color rgb="FF000000"/>
        <rFont val="宋体"/>
        <charset val="134"/>
      </rPr>
      <t>件费用+U（满足多个条件，则只收一个54元）</t>
    </r>
    <r>
      <rPr>
        <b/>
        <sz val="10"/>
        <color rgb="FF000000"/>
        <rFont val="Arial"/>
        <charset val="134"/>
      </rPr>
      <t>,</t>
    </r>
    <r>
      <rPr>
        <b/>
        <sz val="10"/>
        <color rgb="FF000000"/>
        <rFont val="宋体"/>
        <charset val="134"/>
      </rPr>
      <t>表现在：</t>
    </r>
  </si>
  <si>
    <r>
      <rPr>
        <sz val="10"/>
        <color rgb="FF000000"/>
        <rFont val="宋体"/>
        <charset val="134"/>
      </rPr>
      <t>单边长超过</t>
    </r>
    <r>
      <rPr>
        <sz val="10"/>
        <color rgb="FF000000"/>
        <rFont val="Arial"/>
        <charset val="134"/>
      </rPr>
      <t>152cm</t>
    </r>
    <r>
      <rPr>
        <sz val="10"/>
        <color rgb="FF000000"/>
        <rFont val="宋体"/>
        <charset val="134"/>
      </rPr>
      <t>，或次长超过</t>
    </r>
    <r>
      <rPr>
        <sz val="10"/>
        <color rgb="FF000000"/>
        <rFont val="Arial"/>
        <charset val="134"/>
      </rPr>
      <t>76cm</t>
    </r>
    <r>
      <rPr>
        <sz val="10"/>
        <color rgb="FF000000"/>
        <rFont val="宋体"/>
        <charset val="134"/>
      </rPr>
      <t>加收</t>
    </r>
    <r>
      <rPr>
        <sz val="10"/>
        <color rgb="FF000000"/>
        <rFont val="Arial"/>
        <charset val="134"/>
      </rPr>
      <t xml:space="preserve"> RMB54/</t>
    </r>
    <r>
      <rPr>
        <sz val="10"/>
        <color rgb="FF000000"/>
        <rFont val="宋体"/>
        <charset val="134"/>
      </rPr>
      <t>件+U</t>
    </r>
  </si>
  <si>
    <r>
      <rPr>
        <sz val="10"/>
        <color indexed="8"/>
        <rFont val="宋体"/>
        <charset val="134"/>
      </rPr>
      <t>金属或木质非</t>
    </r>
    <r>
      <rPr>
        <sz val="10"/>
        <color indexed="8"/>
        <rFont val="Arial"/>
        <charset val="134"/>
      </rPr>
      <t>UPS</t>
    </r>
    <r>
      <rPr>
        <sz val="10"/>
        <color indexed="8"/>
        <rFont val="宋体"/>
        <charset val="134"/>
      </rPr>
      <t>包装材料的物品和无法完全装入一般纸箱的圆柱形物品，例如：木桶、鼓、圆筒或者轮胎</t>
    </r>
  </si>
  <si>
    <r>
      <rPr>
        <sz val="10"/>
        <color rgb="FF000000"/>
        <rFont val="宋体"/>
        <charset val="134"/>
      </rPr>
      <t>单件</t>
    </r>
    <r>
      <rPr>
        <sz val="10"/>
        <color rgb="FF000000"/>
        <rFont val="Arial"/>
        <charset val="134"/>
      </rPr>
      <t>(</t>
    </r>
    <r>
      <rPr>
        <sz val="10"/>
        <color rgb="FF000000"/>
        <rFont val="宋体"/>
        <charset val="134"/>
      </rPr>
      <t>计费重</t>
    </r>
    <r>
      <rPr>
        <sz val="10"/>
        <color rgb="FF000000"/>
        <rFont val="Arial"/>
        <charset val="134"/>
      </rPr>
      <t>)</t>
    </r>
    <r>
      <rPr>
        <sz val="10"/>
        <color rgb="FF000000"/>
        <rFont val="宋体"/>
        <charset val="134"/>
      </rPr>
      <t>超过</t>
    </r>
    <r>
      <rPr>
        <sz val="10"/>
        <color rgb="FF000000"/>
        <rFont val="Arial"/>
        <charset val="134"/>
      </rPr>
      <t>31kg</t>
    </r>
    <r>
      <rPr>
        <sz val="10"/>
        <color rgb="FF000000"/>
        <rFont val="宋体"/>
        <charset val="134"/>
      </rPr>
      <t>的，需加收</t>
    </r>
    <r>
      <rPr>
        <sz val="10"/>
        <color rgb="FF000000"/>
        <rFont val="Arial"/>
        <charset val="134"/>
      </rPr>
      <t xml:space="preserve"> 54RMB/</t>
    </r>
    <r>
      <rPr>
        <sz val="10"/>
        <color rgb="FF000000"/>
        <rFont val="宋体"/>
        <charset val="134"/>
      </rPr>
      <t>件*u 。</t>
    </r>
  </si>
  <si>
    <r>
      <rPr>
        <sz val="10"/>
        <color rgb="FF000000"/>
        <rFont val="宋体"/>
        <charset val="134"/>
      </rPr>
      <t xml:space="preserve"> UPS</t>
    </r>
    <r>
      <rPr>
        <b/>
        <sz val="10"/>
        <color rgb="FF000000"/>
        <rFont val="宋体"/>
        <charset val="134"/>
      </rPr>
      <t>超大包装会加收</t>
    </r>
    <r>
      <rPr>
        <b/>
        <sz val="10"/>
        <color rgb="FF000000"/>
        <rFont val="Arial"/>
        <charset val="134"/>
      </rPr>
      <t>RMB454.0/</t>
    </r>
    <r>
      <rPr>
        <b/>
        <sz val="10"/>
        <color rgb="FF000000"/>
        <rFont val="宋体"/>
        <charset val="134"/>
      </rPr>
      <t>件</t>
    </r>
    <r>
      <rPr>
        <b/>
        <sz val="10"/>
        <color rgb="FF000000"/>
        <rFont val="Arial"/>
        <charset val="134"/>
      </rPr>
      <t>*</t>
    </r>
    <r>
      <rPr>
        <b/>
        <sz val="10"/>
        <color rgb="FF000000"/>
        <rFont val="宋体"/>
        <charset val="134"/>
      </rPr>
      <t>燃油费用</t>
    </r>
    <r>
      <rPr>
        <b/>
        <sz val="10"/>
        <color rgb="FF000000"/>
        <rFont val="Arial"/>
        <charset val="134"/>
      </rPr>
      <t>,</t>
    </r>
    <r>
      <rPr>
        <b/>
        <sz val="10"/>
        <color rgb="FF000000"/>
        <rFont val="宋体"/>
        <charset val="134"/>
      </rPr>
      <t>表现在</t>
    </r>
    <r>
      <rPr>
        <b/>
        <sz val="10"/>
        <color rgb="FF000000"/>
        <rFont val="Arial"/>
        <charset val="134"/>
      </rPr>
      <t>:</t>
    </r>
  </si>
  <si>
    <r>
      <rPr>
        <sz val="10"/>
        <color rgb="FF000000"/>
        <rFont val="宋体"/>
        <charset val="134"/>
      </rPr>
      <t>周长超过</t>
    </r>
    <r>
      <rPr>
        <sz val="10"/>
        <color rgb="FF000000"/>
        <rFont val="Arial"/>
        <charset val="134"/>
      </rPr>
      <t>300cm</t>
    </r>
    <r>
      <rPr>
        <sz val="10"/>
        <color rgb="FF000000"/>
        <rFont val="宋体"/>
        <charset val="134"/>
      </rPr>
      <t>的（周长</t>
    </r>
    <r>
      <rPr>
        <sz val="10"/>
        <color rgb="FF000000"/>
        <rFont val="Arial"/>
        <charset val="134"/>
      </rPr>
      <t>=</t>
    </r>
    <r>
      <rPr>
        <sz val="10"/>
        <color rgb="FF000000"/>
        <rFont val="宋体"/>
        <charset val="134"/>
      </rPr>
      <t>两条短边相加</t>
    </r>
    <r>
      <rPr>
        <sz val="10"/>
        <color rgb="FF000000"/>
        <rFont val="Arial"/>
        <charset val="134"/>
      </rPr>
      <t>*2+</t>
    </r>
    <r>
      <rPr>
        <sz val="10"/>
        <color rgb="FF000000"/>
        <rFont val="宋体"/>
        <charset val="134"/>
      </rPr>
      <t>最长边），需加收586</t>
    </r>
    <r>
      <rPr>
        <sz val="10"/>
        <color rgb="FF000000"/>
        <rFont val="Arial"/>
        <charset val="134"/>
      </rPr>
      <t>RMB/</t>
    </r>
    <r>
      <rPr>
        <sz val="10"/>
        <color rgb="FF000000"/>
        <rFont val="宋体"/>
        <charset val="134"/>
      </rPr>
      <t>件</t>
    </r>
    <r>
      <rPr>
        <sz val="10"/>
        <color rgb="FF000000"/>
        <rFont val="Arial"/>
        <charset val="134"/>
      </rPr>
      <t>*</t>
    </r>
    <r>
      <rPr>
        <sz val="10"/>
        <color rgb="FF000000"/>
        <rFont val="宋体"/>
        <charset val="134"/>
      </rPr>
      <t>油，且此件货物的最低计费重量为</t>
    </r>
    <r>
      <rPr>
        <sz val="10"/>
        <color rgb="FF000000"/>
        <rFont val="Arial"/>
        <charset val="134"/>
      </rPr>
      <t>40KG/</t>
    </r>
    <r>
      <rPr>
        <sz val="10"/>
        <color rgb="FF000000"/>
        <rFont val="宋体"/>
        <charset val="134"/>
      </rPr>
      <t>件。</t>
    </r>
  </si>
  <si>
    <r>
      <rPr>
        <sz val="10"/>
        <color rgb="FF000000"/>
        <rFont val="宋体"/>
        <charset val="134"/>
      </rPr>
      <t>超</t>
    </r>
    <r>
      <rPr>
        <sz val="10"/>
        <color rgb="FF000000"/>
        <rFont val="Arial"/>
        <charset val="134"/>
      </rPr>
      <t>UPS</t>
    </r>
    <r>
      <rPr>
        <sz val="10"/>
        <color rgb="FF000000"/>
        <rFont val="宋体"/>
        <charset val="134"/>
      </rPr>
      <t>最大限制</t>
    </r>
    <r>
      <rPr>
        <sz val="10"/>
        <color rgb="FF000000"/>
        <rFont val="Arial"/>
        <charset val="134"/>
      </rPr>
      <t>UPS</t>
    </r>
    <r>
      <rPr>
        <sz val="10"/>
        <color rgb="FF000000"/>
        <rFont val="宋体"/>
        <charset val="134"/>
      </rPr>
      <t>不承运，如果已中转，会加收</t>
    </r>
    <r>
      <rPr>
        <sz val="10"/>
        <color rgb="FF000000"/>
        <rFont val="Arial"/>
        <charset val="134"/>
      </rPr>
      <t>RMB586.0/</t>
    </r>
    <r>
      <rPr>
        <sz val="10"/>
        <color rgb="FF000000"/>
        <rFont val="宋体"/>
        <charset val="134"/>
      </rPr>
      <t>件</t>
    </r>
    <r>
      <rPr>
        <sz val="10"/>
        <color rgb="FF000000"/>
        <rFont val="Arial"/>
        <charset val="134"/>
      </rPr>
      <t>*</t>
    </r>
    <r>
      <rPr>
        <sz val="10"/>
        <color rgb="FF000000"/>
        <rFont val="宋体"/>
        <charset val="134"/>
      </rPr>
      <t>油，符合第</t>
    </r>
    <r>
      <rPr>
        <sz val="10"/>
        <color rgb="FF000000"/>
        <rFont val="Arial"/>
        <charset val="134"/>
      </rPr>
      <t>C</t>
    </r>
    <r>
      <rPr>
        <sz val="10"/>
        <color rgb="FF000000"/>
        <rFont val="宋体"/>
        <charset val="134"/>
      </rPr>
      <t>（</t>
    </r>
    <r>
      <rPr>
        <sz val="10"/>
        <color rgb="FF000000"/>
        <rFont val="Arial"/>
        <charset val="134"/>
      </rPr>
      <t>1</t>
    </r>
    <r>
      <rPr>
        <sz val="10"/>
        <color rgb="FF000000"/>
        <rFont val="宋体"/>
        <charset val="134"/>
      </rPr>
      <t>）和Ｂ标准，两附加费会同时收取。</t>
    </r>
  </si>
  <si>
    <r>
      <rPr>
        <sz val="10"/>
        <color rgb="FF000000"/>
        <rFont val="宋体"/>
        <charset val="134"/>
      </rPr>
      <t>最大限制表现在</t>
    </r>
    <r>
      <rPr>
        <sz val="10"/>
        <color rgb="FF000000"/>
        <rFont val="Arial"/>
        <charset val="134"/>
      </rPr>
      <t xml:space="preserve">:  </t>
    </r>
    <r>
      <rPr>
        <sz val="10"/>
        <color rgb="FF000000"/>
        <rFont val="宋体"/>
        <charset val="134"/>
      </rPr>
      <t>单边超过</t>
    </r>
    <r>
      <rPr>
        <sz val="10"/>
        <color rgb="FF000000"/>
        <rFont val="Arial"/>
        <charset val="134"/>
      </rPr>
      <t>270cm</t>
    </r>
    <r>
      <rPr>
        <sz val="10"/>
        <color rgb="FF000000"/>
        <rFont val="宋体"/>
        <charset val="134"/>
      </rPr>
      <t>，单件超过</t>
    </r>
    <r>
      <rPr>
        <sz val="10"/>
        <color rgb="FF000000"/>
        <rFont val="Arial"/>
        <charset val="134"/>
      </rPr>
      <t>70kg</t>
    </r>
    <r>
      <rPr>
        <sz val="10"/>
        <color rgb="FF000000"/>
        <rFont val="宋体"/>
        <charset val="134"/>
      </rPr>
      <t>，周长小于</t>
    </r>
    <r>
      <rPr>
        <sz val="10"/>
        <color rgb="FF000000"/>
        <rFont val="Arial"/>
        <charset val="134"/>
      </rPr>
      <t>400cm</t>
    </r>
    <r>
      <rPr>
        <sz val="10"/>
        <color rgb="FF000000"/>
        <rFont val="宋体"/>
        <charset val="134"/>
      </rPr>
      <t>中任一条件</t>
    </r>
    <r>
      <rPr>
        <sz val="10"/>
        <color rgb="FF000000"/>
        <rFont val="Arial"/>
        <charset val="134"/>
      </rPr>
      <t>.</t>
    </r>
  </si>
  <si>
    <t>五、    目的地海关相关问题</t>
  </si>
  <si>
    <t>-----货物出口后，如在目的地有以下几种基本情况发生，货物将面临货物被当地海关直接没收或勒令退运</t>
  </si>
  <si>
    <t>1、无法联络到收件人去协助清关</t>
  </si>
  <si>
    <t>2、收件人拒绝支付相关清关费用或当地清关产生的税款</t>
  </si>
  <si>
    <t>3、货物为当地海关禁止进口产品</t>
  </si>
  <si>
    <t>4、相关特殊货物没有对应的清关文件</t>
  </si>
  <si>
    <t>六、    UPS拒绝承运清单及品牌/电池货物注意事项</t>
  </si>
  <si>
    <t>1、 拒绝承运任何品牌货物</t>
  </si>
  <si>
    <t>2、 拒绝承运任何易燃易爆等危险品</t>
  </si>
  <si>
    <t>3、 拒绝承运任何在UPS官网上列明的禁运货品及任何非法物品</t>
  </si>
  <si>
    <t>4、 拒绝承运贵重货物；硬币/货币和危险货物</t>
  </si>
  <si>
    <t>大陆UPS蓝单特惠价</t>
  </si>
  <si>
    <r>
      <rPr>
        <sz val="12"/>
        <rFont val="宋体"/>
        <charset val="134"/>
      </rPr>
      <t>2021年2</t>
    </r>
    <r>
      <rPr>
        <sz val="12"/>
        <color rgb="FFFF0000"/>
        <rFont val="宋体"/>
        <charset val="134"/>
      </rPr>
      <t>月22日执行</t>
    </r>
  </si>
  <si>
    <r>
      <rPr>
        <sz val="10"/>
        <color rgb="FF000000"/>
        <rFont val="宋体"/>
        <charset val="134"/>
      </rPr>
      <t>单件</t>
    </r>
    <r>
      <rPr>
        <sz val="10"/>
        <color rgb="FF000000"/>
        <rFont val="Arial"/>
        <charset val="134"/>
      </rPr>
      <t>(</t>
    </r>
    <r>
      <rPr>
        <sz val="10"/>
        <color rgb="FF000000"/>
        <rFont val="宋体"/>
        <charset val="134"/>
      </rPr>
      <t>计费重</t>
    </r>
    <r>
      <rPr>
        <sz val="10"/>
        <color rgb="FF000000"/>
        <rFont val="Arial"/>
        <charset val="134"/>
      </rPr>
      <t>)</t>
    </r>
    <r>
      <rPr>
        <sz val="10"/>
        <color rgb="FF000000"/>
        <rFont val="宋体"/>
        <charset val="134"/>
      </rPr>
      <t>超过</t>
    </r>
    <r>
      <rPr>
        <sz val="10"/>
        <color rgb="FF000000"/>
        <rFont val="Arial"/>
        <charset val="134"/>
      </rPr>
      <t>31kg</t>
    </r>
    <r>
      <rPr>
        <sz val="10"/>
        <color rgb="FF000000"/>
        <rFont val="宋体"/>
        <charset val="134"/>
      </rPr>
      <t>的，需加收</t>
    </r>
    <r>
      <rPr>
        <sz val="10"/>
        <color rgb="FF000000"/>
        <rFont val="Arial"/>
        <charset val="134"/>
      </rPr>
      <t xml:space="preserve"> 54RMB/</t>
    </r>
    <r>
      <rPr>
        <sz val="10"/>
        <color rgb="FF000000"/>
        <rFont val="宋体"/>
        <charset val="134"/>
      </rPr>
      <t>件 。</t>
    </r>
  </si>
  <si>
    <t>大陆UPS南美非洲特惠价</t>
  </si>
  <si>
    <t>18区（红单）</t>
  </si>
  <si>
    <t>19区（红单）</t>
  </si>
  <si>
    <t>18区（蓝单）</t>
  </si>
  <si>
    <t>19区（蓝单）</t>
  </si>
  <si>
    <t>25KG+</t>
  </si>
  <si>
    <t>50KG+</t>
  </si>
  <si>
    <t>75KG+</t>
  </si>
  <si>
    <t>105KG +</t>
  </si>
  <si>
    <t>305KG+</t>
  </si>
  <si>
    <t>505KG+</t>
  </si>
  <si>
    <t>1001kg+</t>
  </si>
  <si>
    <t>截单时间：13：00  RMB报价 未含燃油</t>
  </si>
  <si>
    <t>材积/5000</t>
  </si>
  <si>
    <t>自主账号，自主交仓，当天提取，2021年3月1日执行，含旺季附加费。</t>
  </si>
  <si>
    <t>其中25-44KG段，实重至少25KG，材积至少28KG起收  单件计费重最低8KG</t>
  </si>
  <si>
    <t>有大货通道，暂停带电，平均每件货值超过5000RMB或一票达到29件货需买单报关，150/票</t>
  </si>
  <si>
    <t>不接带电产品，冲货罚款500元一票，导致账号影响罚款5000元人民币并追究连带责任。</t>
  </si>
  <si>
    <r>
      <rPr>
        <sz val="12"/>
        <rFont val="宋体"/>
        <charset val="134"/>
      </rPr>
      <t>备注：</t>
    </r>
    <r>
      <rPr>
        <b/>
        <sz val="12"/>
        <color indexed="10"/>
        <rFont val="宋体"/>
        <charset val="134"/>
      </rPr>
      <t>不接粉末液体产品、外箱不能太烂，不接仿牌；，毒品一旦发现直接移交公安机关处理</t>
    </r>
  </si>
  <si>
    <t xml:space="preserve">      不带液体的成人用品可出 +2元/KG 最低100元/票。</t>
  </si>
  <si>
    <t xml:space="preserve">     此渠道可走木箱木架及航空箱，但是需要打合页，每箱附加费40RMB.外包装需要干净整洁。</t>
  </si>
  <si>
    <r>
      <rPr>
        <sz val="12"/>
        <rFont val="宋体"/>
        <charset val="134"/>
      </rPr>
      <t xml:space="preserve">UPS附加费说明：  </t>
    </r>
    <r>
      <rPr>
        <b/>
        <sz val="12"/>
        <rFont val="宋体"/>
        <charset val="134"/>
      </rPr>
      <t>所有附加费都需要加燃油</t>
    </r>
  </si>
  <si>
    <t>1.偏远地区附加收费：每公斤RMB4元*油，每票最低收费RMB195元*油（偏远附加费、改地址费、拒付关税费等12个月内通知有效，请自行查好）；</t>
  </si>
  <si>
    <t>2.预付关税，如收件人拒付关税，将自动更改为发货人支付及收取手续费RMB200元；</t>
  </si>
  <si>
    <t>3.更改地址附加费：大陆UPS为RMB73元每件，最高收费RMB币280元每票；</t>
  </si>
  <si>
    <t>一、附加手续服务费：大陆UPS为人民币54元/件*U（此收费标准不变），客户托运以下任何一款包裹时，UPS将会对每件包裹向客户加收此附加费：</t>
  </si>
  <si>
    <t xml:space="preserve">      1）  任何包装在金属或木制的托运容器之物件。</t>
  </si>
  <si>
    <t xml:space="preserve">      2）  任何未有以瓦楞纸完包裹好的圆柱形物件，如圆桶、鼓、提桶或轮胎等。</t>
  </si>
  <si>
    <t xml:space="preserve">      3）  任何最长一边之长度超过122厘米或第二最长边的长度超过76厘米的包裹。</t>
  </si>
  <si>
    <t xml:space="preserve">      4）  任何单件货物重量超过31公斤包含31KG（实重）。或一票多件计费重的平均重量超过(含)32KG加收附加费54元/件*u</t>
  </si>
  <si>
    <t xml:space="preserve">      5）  任何含有纯锂离子电池或者电池芯的包裹</t>
  </si>
  <si>
    <t>三、超过以下任意一条的，UPS将拒收。导致退件费产生，发件人自行承担！</t>
  </si>
  <si>
    <t xml:space="preserve">      1）任何包裹的最長一邊 (長度) 超過270厘米；不接收。</t>
  </si>
  <si>
    <t xml:space="preserve">      2）任何包裹单件的重量超過70KG</t>
  </si>
  <si>
    <t xml:space="preserve">      3）任何包裹单件外围长超了400CM</t>
  </si>
  <si>
    <t>四、大型包裹附加費：当包裹的周长[（宽+高）×2 +长]之总和超过300厘米，每件加收附加费454元*油，大型包裹最低收费重量40KG，但不接受周长超过400厘米的货物。</t>
  </si>
  <si>
    <r>
      <rPr>
        <sz val="12"/>
        <rFont val="宋体"/>
        <charset val="134"/>
      </rPr>
      <t>五、</t>
    </r>
    <r>
      <rPr>
        <sz val="12"/>
        <color indexed="10"/>
        <rFont val="宋体"/>
        <charset val="134"/>
      </rPr>
      <t>也门，叙利亚，伊朗，土库曼斯坦 利比亚 赤道几内亚 国家无服务</t>
    </r>
    <r>
      <rPr>
        <sz val="12"/>
        <rFont val="宋体"/>
        <charset val="134"/>
      </rPr>
      <t>、具体无服务国家根据UPS官方规定。</t>
    </r>
  </si>
  <si>
    <t>赔偿标准：按实际价值赔偿，但最高不超100USD；一箱货里面部分丢失无赔偿，包装不好造成的破损不赔偿。延误无赔偿。</t>
  </si>
  <si>
    <t>出此渠道货物，请先自行查询目的地及中转国是否有限制，我司只负责出口，但因中转国或目的地国家的限制，致使货物被退回或者弃件所产生的费用,将由客户自己承担.货物一经寄出,概不退还运费;</t>
  </si>
  <si>
    <t>巴西俄罗斯阿根廷等高风险国家需单独确认走货，如要走货需付押金-运费的5倍。签收退回押金</t>
  </si>
  <si>
    <t>特别提醒：此区域的国家都比较特殊，航班有时到中转站、会停留很长一段时间，请提前跟客户做好解释工作，随时留意官网信息更新！！如因航空公司或者国家限制，中途或者目的地清关有问题，发件人自行承担一切后果（大陆渠道如退回，只能退回始发地，费用比较高还有可能拿不到货）。发货请谨慎选择，以免后续产生不必要的争议！！！！！！</t>
  </si>
  <si>
    <r>
      <rPr>
        <b/>
        <sz val="16"/>
        <color indexed="8"/>
        <rFont val="微软雅黑"/>
        <charset val="134"/>
      </rPr>
      <t>大陆UPS-B</t>
    </r>
    <r>
      <rPr>
        <b/>
        <sz val="16"/>
        <color indexed="8"/>
        <rFont val="微软雅黑"/>
        <charset val="134"/>
      </rPr>
      <t>/C</t>
    </r>
    <r>
      <rPr>
        <b/>
        <sz val="16"/>
        <color indexed="8"/>
        <rFont val="微软雅黑"/>
        <charset val="134"/>
      </rPr>
      <t>分区表</t>
    </r>
  </si>
  <si>
    <t>South America</t>
  </si>
  <si>
    <t>安奎拉岛</t>
  </si>
  <si>
    <t>Kosovo</t>
  </si>
  <si>
    <t>Antigua and Barbuda</t>
  </si>
  <si>
    <t>安提瓜和巴不达</t>
  </si>
  <si>
    <t>Jersey (Channel Islands)</t>
  </si>
  <si>
    <t>泽西岛（英属海峡群岛）</t>
  </si>
  <si>
    <t>Belarus/ Byelorussia*</t>
  </si>
  <si>
    <t>Bonaire, St. Eustatius, Saba</t>
  </si>
  <si>
    <t>博内尔，圣尤斯特歇斯，萨巴</t>
  </si>
  <si>
    <t>Georgia*</t>
  </si>
  <si>
    <t>Reunion Island</t>
  </si>
  <si>
    <t>Russia*</t>
  </si>
  <si>
    <t>Guinea-Bissau</t>
  </si>
  <si>
    <t>Central African Republic</t>
  </si>
  <si>
    <t>Kazakhstan*</t>
  </si>
  <si>
    <t>塞舌尔群岛</t>
  </si>
  <si>
    <t>Kirghizia (Kyrgyzstan)</t>
  </si>
  <si>
    <t>肯尼西亚（前吉尔吉思斯坦）</t>
  </si>
  <si>
    <t>Congo (Brazzaville)</t>
  </si>
  <si>
    <t>Congo, Democratic Republic of</t>
  </si>
  <si>
    <t>St. Barthelemy</t>
  </si>
  <si>
    <t>Cote d'Ivoire (Ivory Coast)</t>
  </si>
  <si>
    <t>BL</t>
  </si>
  <si>
    <t>St. Christopher (St. Kitts)</t>
  </si>
  <si>
    <t>圣克里斯托弗（圣基茨）</t>
  </si>
  <si>
    <t>St. Thomas (U.S. Virgin Islands)</t>
  </si>
  <si>
    <t>圣托马斯（美属维尔京群岛）</t>
  </si>
  <si>
    <t>SW</t>
  </si>
  <si>
    <t>圣克鲁斯</t>
  </si>
  <si>
    <t>UI</t>
  </si>
  <si>
    <t>St. John (U.S. Virgin Islands)</t>
  </si>
  <si>
    <t>圣约翰（美属维尔京群岛）</t>
  </si>
  <si>
    <t>Yemen, Republic of</t>
  </si>
  <si>
    <t>UV</t>
  </si>
  <si>
    <t>开曼</t>
  </si>
  <si>
    <t>Britsh Virgin Lslands</t>
  </si>
  <si>
    <t>CW</t>
  </si>
  <si>
    <t>托士拉</t>
  </si>
  <si>
    <t>Dominican Republic*</t>
  </si>
  <si>
    <t>联合群岛（圣文森）</t>
  </si>
  <si>
    <t>Union Islands (St. Vincent &amp; the Grenadines)</t>
  </si>
  <si>
    <t>大陆UPS红单除6000小货价</t>
  </si>
  <si>
    <t>2021年2月22日执行</t>
  </si>
  <si>
    <t>文莱，印度尼西亚，马来西亚，菲律宾，新加坡，泰国，越南</t>
  </si>
  <si>
    <t>加拿大，墨西哥，波多黎各</t>
  </si>
  <si>
    <t>法国，意大利，英国，德国，比利时，荷兰，葡萄牙</t>
  </si>
  <si>
    <t>芬兰，安道尔，奥地利，西班牙，捷克，丹麦，直布罗陀，希腊，格陵兰，匈牙利，冰岛，爱尔兰，列支敦士登，卢森堡，马耳他，尼泊尔，挪威，波兰，圣马力诺，斯洛伐克，瑞典，瑞士，土耳其，梵蒂冈</t>
  </si>
  <si>
    <t>孟加拉，不丹，印度，巴基斯坦，斯里兰卡，</t>
  </si>
  <si>
    <t>阿根廷，巴林，巴西，智利，哥伦比亚，埃及，埃塞俄比亚，伊拉克，以色列，肯尼亚，科索沃，科威特，黎巴嫩，毛里求斯，黑山，摩洛哥，尼日利亚，巴拿马，巴拉圭，秘鲁，沙特阿拉伯，塞尔维亚，南非，阿联酋，乌拉圭，委内瑞拉，</t>
  </si>
  <si>
    <t>22-44</t>
  </si>
  <si>
    <t>深圳当天提取，不排仓，2kg以内UPS标准PAK袋不计抛 ,不接口罩，防护服等防疫物品</t>
  </si>
  <si>
    <r>
      <rPr>
        <sz val="12"/>
        <rFont val="宋体"/>
        <charset val="134"/>
      </rPr>
      <t>1，报价为</t>
    </r>
    <r>
      <rPr>
        <sz val="12"/>
        <rFont val="Arial"/>
        <charset val="134"/>
      </rPr>
      <t>RMB</t>
    </r>
    <r>
      <rPr>
        <sz val="12"/>
        <rFont val="宋体"/>
        <charset val="134"/>
      </rPr>
      <t>报价，不含</t>
    </r>
    <r>
      <rPr>
        <sz val="12"/>
        <rFont val="Arial"/>
        <charset val="134"/>
      </rPr>
      <t>ups</t>
    </r>
    <r>
      <rPr>
        <sz val="12"/>
        <rFont val="宋体"/>
        <charset val="134"/>
      </rPr>
      <t>燃油，固定燃油17%，已含旺季附加费。</t>
    </r>
  </si>
  <si>
    <r>
      <rPr>
        <sz val="12"/>
        <color rgb="FFFF0000"/>
        <rFont val="宋体"/>
        <charset val="134"/>
      </rPr>
      <t>2，体积基数长*宽*高</t>
    </r>
    <r>
      <rPr>
        <sz val="12"/>
        <color rgb="FFFF0000"/>
        <rFont val="Arial"/>
        <charset val="134"/>
      </rPr>
      <t>/6000</t>
    </r>
  </si>
  <si>
    <t>3，接受单独报关，也可买单报关，针对申报超720美金的，报关费150元。</t>
  </si>
  <si>
    <t>4，免更改地址，免偏远超偏远，免私人地址，其他杂费不免，以大陆UPS账单为准！</t>
  </si>
  <si>
    <r>
      <rPr>
        <sz val="12"/>
        <rFont val="宋体"/>
        <charset val="134"/>
      </rPr>
      <t>5，截单时间：</t>
    </r>
    <r>
      <rPr>
        <sz val="12"/>
        <rFont val="Arial"/>
        <charset val="134"/>
      </rPr>
      <t>14:00</t>
    </r>
    <r>
      <rPr>
        <sz val="12"/>
        <rFont val="宋体"/>
        <charset val="134"/>
      </rPr>
      <t>前到达深圳，</t>
    </r>
    <r>
      <rPr>
        <sz val="12"/>
        <rFont val="Arial"/>
        <charset val="134"/>
      </rPr>
      <t>UPS</t>
    </r>
    <r>
      <rPr>
        <sz val="12"/>
        <rFont val="宋体"/>
        <charset val="134"/>
      </rPr>
      <t>当天提取，</t>
    </r>
  </si>
  <si>
    <t>6，不接带电产品，不接敏感货，仿牌，其它违禁品，或者后果自负！</t>
  </si>
  <si>
    <t>7,2KG内的产品要装UPS小包裹标准袋，不量材积的。</t>
  </si>
  <si>
    <t>8其它操作要求以UPS官方收费标准为准，或者账单为准，6个月内有效</t>
  </si>
  <si>
    <t>大陆UPS蓝单除6000小货价</t>
  </si>
  <si>
    <t>2021年3月1日执行</t>
  </si>
  <si>
    <t>文莱，马来西亚，菲律宾，新加坡，泰国，越南</t>
  </si>
  <si>
    <r>
      <rPr>
        <sz val="12"/>
        <rFont val="宋体"/>
        <charset val="134"/>
      </rPr>
      <t>1，报价为</t>
    </r>
    <r>
      <rPr>
        <sz val="12"/>
        <rFont val="Arial"/>
        <charset val="134"/>
      </rPr>
      <t>RMB</t>
    </r>
    <r>
      <rPr>
        <sz val="12"/>
        <rFont val="宋体"/>
        <charset val="134"/>
      </rPr>
      <t>报价，不含</t>
    </r>
    <r>
      <rPr>
        <sz val="12"/>
        <rFont val="Arial"/>
        <charset val="134"/>
      </rPr>
      <t>ups</t>
    </r>
    <r>
      <rPr>
        <sz val="12"/>
        <rFont val="宋体"/>
        <charset val="134"/>
      </rPr>
      <t>燃油，固定燃油17%</t>
    </r>
  </si>
  <si>
    <r>
      <rPr>
        <sz val="12"/>
        <rFont val="宋体"/>
        <charset val="134"/>
      </rPr>
      <t>5，截单时间：</t>
    </r>
    <r>
      <rPr>
        <sz val="12"/>
        <rFont val="Arial"/>
        <charset val="134"/>
      </rPr>
      <t>1,4:00</t>
    </r>
    <r>
      <rPr>
        <sz val="12"/>
        <rFont val="宋体"/>
        <charset val="134"/>
      </rPr>
      <t>前到达深圳，</t>
    </r>
    <r>
      <rPr>
        <sz val="12"/>
        <rFont val="Arial"/>
        <charset val="134"/>
      </rPr>
      <t>UPS</t>
    </r>
    <r>
      <rPr>
        <sz val="12"/>
        <rFont val="宋体"/>
        <charset val="134"/>
      </rPr>
      <t>当天提取，</t>
    </r>
  </si>
  <si>
    <t xml:space="preserve">UPS进口到香港-JK价 </t>
  </si>
  <si>
    <t>人民币报价，不含燃油附加费，材积/5000</t>
  </si>
  <si>
    <r>
      <rPr>
        <b/>
        <sz val="12"/>
        <color indexed="8"/>
        <rFont val="宋体"/>
        <charset val="134"/>
      </rPr>
      <t>1</t>
    </r>
    <r>
      <rPr>
        <b/>
        <sz val="12"/>
        <color indexed="8"/>
        <rFont val="MingLiU"/>
        <charset val="136"/>
      </rPr>
      <t>、不接液体粉末、纯电池、仿牌。</t>
    </r>
  </si>
  <si>
    <r>
      <rPr>
        <b/>
        <sz val="12"/>
        <color indexed="8"/>
        <rFont val="宋体"/>
        <charset val="134"/>
      </rPr>
      <t>1</t>
    </r>
    <r>
      <rPr>
        <b/>
        <sz val="12"/>
        <color indexed="8"/>
        <rFont val="MingLiU"/>
        <charset val="136"/>
      </rPr>
      <t>、</t>
    </r>
    <r>
      <rPr>
        <b/>
        <sz val="12"/>
        <color indexed="8"/>
        <rFont val="宋体"/>
        <charset val="134"/>
      </rPr>
      <t>在UPS上门提货前确保货物已经被打包好并且纸箱是工整的</t>
    </r>
    <r>
      <rPr>
        <b/>
        <sz val="12"/>
        <color indexed="8"/>
        <rFont val="MingLiU"/>
        <charset val="136"/>
      </rPr>
      <t>。</t>
    </r>
  </si>
  <si>
    <r>
      <rPr>
        <b/>
        <sz val="12"/>
        <color rgb="FF000000"/>
        <rFont val="宋体"/>
        <charset val="134"/>
      </rPr>
      <t>3</t>
    </r>
    <r>
      <rPr>
        <b/>
        <sz val="12"/>
        <color rgb="FF000000"/>
        <rFont val="MingLiU"/>
        <charset val="134"/>
      </rPr>
      <t>、</t>
    </r>
    <r>
      <rPr>
        <b/>
        <sz val="12"/>
        <color rgb="FF000000"/>
        <rFont val="宋体"/>
        <charset val="134"/>
      </rPr>
      <t>产品无限制，不接冷冻食品，不接貌似军事用途的产品（对讲机有证明可以）</t>
    </r>
  </si>
  <si>
    <t>Hong Kong Country Grouping</t>
  </si>
  <si>
    <t>Weight(kg)</t>
  </si>
  <si>
    <t>US*</t>
  </si>
  <si>
    <t>CA*</t>
  </si>
  <si>
    <t>MX*</t>
  </si>
  <si>
    <t>PR*</t>
  </si>
  <si>
    <t>ZONE6</t>
  </si>
  <si>
    <t>ZONE7</t>
  </si>
  <si>
    <t>ZONE8</t>
  </si>
  <si>
    <t>IATA</t>
  </si>
  <si>
    <t>Import Zone</t>
  </si>
  <si>
    <t>C3*</t>
  </si>
  <si>
    <t>Campione/ Lake Lugano</t>
  </si>
  <si>
    <t>(Italy)*</t>
  </si>
  <si>
    <t>下单文件</t>
  </si>
  <si>
    <t>EN*</t>
  </si>
  <si>
    <t>England (United Kingdom)*</t>
  </si>
  <si>
    <t>IC*</t>
  </si>
  <si>
    <t>Canary Islands (Spain)*</t>
  </si>
  <si>
    <t>AT*</t>
  </si>
  <si>
    <t>Austria*</t>
  </si>
  <si>
    <t>DE*</t>
  </si>
  <si>
    <t>Germany*</t>
  </si>
  <si>
    <t>FR*</t>
  </si>
  <si>
    <t>France*</t>
  </si>
  <si>
    <t>A2*</t>
  </si>
  <si>
    <t>Azores (Portugal)*</t>
  </si>
  <si>
    <t>Guernsey (Channel Islands)</t>
  </si>
  <si>
    <t>IT*</t>
  </si>
  <si>
    <t>Italy*</t>
  </si>
  <si>
    <t>BR*</t>
  </si>
  <si>
    <t>Brazil*</t>
  </si>
  <si>
    <t>H1*</t>
  </si>
  <si>
    <t>Heligoland (Germany)*</t>
  </si>
  <si>
    <t>L1*</t>
  </si>
  <si>
    <t>Livigno (Italy)*</t>
  </si>
  <si>
    <t>BN*</t>
  </si>
  <si>
    <t>Brunei*</t>
  </si>
  <si>
    <t>MC*</t>
  </si>
  <si>
    <t>Monaco (France)*</t>
  </si>
  <si>
    <t>PL*</t>
  </si>
  <si>
    <t>Poland*</t>
  </si>
  <si>
    <t>CZ*</t>
  </si>
  <si>
    <t>Czech Republic*</t>
  </si>
  <si>
    <t>DK*</t>
  </si>
  <si>
    <t>Denmark*</t>
  </si>
  <si>
    <t>NL*</t>
  </si>
  <si>
    <t>Netherlands (Holland)*</t>
  </si>
  <si>
    <t>ES*</t>
  </si>
  <si>
    <t>Spain*</t>
  </si>
  <si>
    <t>NB*</t>
  </si>
  <si>
    <t>Northern Ireland (United Kingdom)*</t>
  </si>
  <si>
    <t>VA*</t>
  </si>
  <si>
    <t>Vatican City (Italy)*</t>
  </si>
  <si>
    <t>SF*</t>
  </si>
  <si>
    <t>Scotland (United Kingdom)*</t>
  </si>
  <si>
    <t>FI*</t>
  </si>
  <si>
    <t>Finland*</t>
  </si>
  <si>
    <t>GB*</t>
  </si>
  <si>
    <t>United Kingdom*</t>
  </si>
  <si>
    <t>GR*</t>
  </si>
  <si>
    <t>Greece*</t>
  </si>
  <si>
    <t>WL*</t>
  </si>
  <si>
    <t>Wales (United Kingdom)*</t>
  </si>
  <si>
    <t>HU*</t>
  </si>
  <si>
    <t>Hungary*</t>
  </si>
  <si>
    <t>LI*</t>
  </si>
  <si>
    <t>Liechtenstein*</t>
  </si>
  <si>
    <t>M3*</t>
  </si>
  <si>
    <t>Madeira (Portugal)*</t>
  </si>
  <si>
    <t>Express Saver Non-Document Multiplier Rates:</t>
  </si>
  <si>
    <t>MD*</t>
  </si>
  <si>
    <t>Moldova*</t>
  </si>
  <si>
    <t>M2*</t>
  </si>
  <si>
    <t>Mount Athos (Greece)*</t>
  </si>
  <si>
    <t>NP*</t>
  </si>
  <si>
    <t>Nepal*</t>
  </si>
  <si>
    <t>NO*</t>
  </si>
  <si>
    <t>Norway*</t>
  </si>
  <si>
    <t>PK*</t>
  </si>
  <si>
    <t>Pakistan*</t>
  </si>
  <si>
    <t>PT*</t>
  </si>
  <si>
    <t>Portugal*</t>
  </si>
  <si>
    <t>RU*</t>
  </si>
  <si>
    <t>LK*</t>
  </si>
  <si>
    <t>Sri Lanka*</t>
  </si>
  <si>
    <t>SE*</t>
  </si>
  <si>
    <t>Sweden*</t>
  </si>
  <si>
    <t>CH*</t>
  </si>
  <si>
    <t>Switzerland*</t>
  </si>
  <si>
    <r>
      <rPr>
        <sz val="16"/>
        <color rgb="FFC8000F"/>
        <rFont val="Calibri"/>
        <charset val="134"/>
      </rPr>
      <t>Documents up to 2.0 KG</t>
    </r>
  </si>
  <si>
    <t>66.10</t>
  </si>
  <si>
    <t>70.80</t>
  </si>
  <si>
    <t>72.20</t>
  </si>
  <si>
    <t>111.50</t>
  </si>
  <si>
    <t>123.50</t>
  </si>
  <si>
    <t>127.50</t>
  </si>
  <si>
    <t>130.60</t>
  </si>
  <si>
    <t>144.10</t>
  </si>
  <si>
    <t>193.90</t>
  </si>
  <si>
    <t>76.10</t>
  </si>
  <si>
    <t>85.50</t>
  </si>
  <si>
    <t>88.10</t>
  </si>
  <si>
    <t>137.80</t>
  </si>
  <si>
    <t>150.50</t>
  </si>
  <si>
    <t>154.10</t>
  </si>
  <si>
    <t>157.60</t>
  </si>
  <si>
    <t>172.40</t>
  </si>
  <si>
    <t>227.70</t>
  </si>
  <si>
    <t>367.50</t>
  </si>
  <si>
    <t>86.10</t>
  </si>
  <si>
    <t>100.20</t>
  </si>
  <si>
    <t>104.00</t>
  </si>
  <si>
    <t>164.10</t>
  </si>
  <si>
    <t>177.50</t>
  </si>
  <si>
    <t>180.70</t>
  </si>
  <si>
    <t>200.70</t>
  </si>
  <si>
    <t>261.50</t>
  </si>
  <si>
    <t>443.10</t>
  </si>
  <si>
    <t>96.10</t>
  </si>
  <si>
    <t>114.90</t>
  </si>
  <si>
    <t>119.90</t>
  </si>
  <si>
    <t>190.40</t>
  </si>
  <si>
    <t>204.50</t>
  </si>
  <si>
    <t>207.30</t>
  </si>
  <si>
    <t>211.60</t>
  </si>
  <si>
    <t>229.00</t>
  </si>
  <si>
    <t>295.30</t>
  </si>
  <si>
    <t>518.70</t>
  </si>
  <si>
    <r>
      <rPr>
        <sz val="16"/>
        <color rgb="FFC8000F"/>
        <rFont val="Calibri"/>
        <charset val="134"/>
      </rPr>
      <t>Non-documents from 0.5 KG &amp; Documents from 2.5 KG</t>
    </r>
  </si>
  <si>
    <t>100.80</t>
  </si>
  <si>
    <t>112.20</t>
  </si>
  <si>
    <t>115.10</t>
  </si>
  <si>
    <t>145.10</t>
  </si>
  <si>
    <t>162.10</t>
  </si>
  <si>
    <t>181.90</t>
  </si>
  <si>
    <t>242.90</t>
  </si>
  <si>
    <t>264.90</t>
  </si>
  <si>
    <t>402.90</t>
  </si>
  <si>
    <t>110.50</t>
  </si>
  <si>
    <t>126.50</t>
  </si>
  <si>
    <t>129.80</t>
  </si>
  <si>
    <t>169.30</t>
  </si>
  <si>
    <t>186.80</t>
  </si>
  <si>
    <t>199.90</t>
  </si>
  <si>
    <t>203.70</t>
  </si>
  <si>
    <t>269.20</t>
  </si>
  <si>
    <t>299.20</t>
  </si>
  <si>
    <t>486.10</t>
  </si>
  <si>
    <t>120.20</t>
  </si>
  <si>
    <t>140.80</t>
  </si>
  <si>
    <t>144.50</t>
  </si>
  <si>
    <t>193.50</t>
  </si>
  <si>
    <t>211.50</t>
  </si>
  <si>
    <t>221.40</t>
  </si>
  <si>
    <t>225.50</t>
  </si>
  <si>
    <t>295.50</t>
  </si>
  <si>
    <t>333.50</t>
  </si>
  <si>
    <t>569.30</t>
  </si>
  <si>
    <t>129.90</t>
  </si>
  <si>
    <t>155.10</t>
  </si>
  <si>
    <t>159.20</t>
  </si>
  <si>
    <t>217.70</t>
  </si>
  <si>
    <t>236.20</t>
  </si>
  <si>
    <t>247.30</t>
  </si>
  <si>
    <t>321.80</t>
  </si>
  <si>
    <t>367.80</t>
  </si>
  <si>
    <t>652.50</t>
  </si>
  <si>
    <t>139.60</t>
  </si>
  <si>
    <t>169.40</t>
  </si>
  <si>
    <t>173.90</t>
  </si>
  <si>
    <t>241.90</t>
  </si>
  <si>
    <t>264.40</t>
  </si>
  <si>
    <t>269.10</t>
  </si>
  <si>
    <t>348.10</t>
  </si>
  <si>
    <t>402.10</t>
  </si>
  <si>
    <t>735.70</t>
  </si>
  <si>
    <t>156.20</t>
  </si>
  <si>
    <t>193.60</t>
  </si>
  <si>
    <t>198.60</t>
  </si>
  <si>
    <t>272.10</t>
  </si>
  <si>
    <t>295.20</t>
  </si>
  <si>
    <t>301.10</t>
  </si>
  <si>
    <t>306.70</t>
  </si>
  <si>
    <t>392.70</t>
  </si>
  <si>
    <t>452.20</t>
  </si>
  <si>
    <t>888.20</t>
  </si>
  <si>
    <t>172.80</t>
  </si>
  <si>
    <t>217.80</t>
  </si>
  <si>
    <t>223.30</t>
  </si>
  <si>
    <t>302.30</t>
  </si>
  <si>
    <t>329.50</t>
  </si>
  <si>
    <t>337.80</t>
  </si>
  <si>
    <t>344.30</t>
  </si>
  <si>
    <t>437.30</t>
  </si>
  <si>
    <t>502.30</t>
  </si>
  <si>
    <t>189.40</t>
  </si>
  <si>
    <t>248.00</t>
  </si>
  <si>
    <t>332.50</t>
  </si>
  <si>
    <t>363.80</t>
  </si>
  <si>
    <t>374.50</t>
  </si>
  <si>
    <t>381.90</t>
  </si>
  <si>
    <t>481.90</t>
  </si>
  <si>
    <t>552.40</t>
  </si>
  <si>
    <t>1,193.20</t>
  </si>
  <si>
    <t>206.00</t>
  </si>
  <si>
    <t>266.20</t>
  </si>
  <si>
    <t>272.70</t>
  </si>
  <si>
    <t>362.70</t>
  </si>
  <si>
    <t>398.10</t>
  </si>
  <si>
    <t>411.20</t>
  </si>
  <si>
    <t>419.50</t>
  </si>
  <si>
    <t>526.50</t>
  </si>
  <si>
    <t>602.50</t>
  </si>
  <si>
    <t>1,345.70</t>
  </si>
  <si>
    <t>222.60</t>
  </si>
  <si>
    <t>290.40</t>
  </si>
  <si>
    <t>297.40</t>
  </si>
  <si>
    <t>392.90</t>
  </si>
  <si>
    <t>432.40</t>
  </si>
  <si>
    <t>447.90</t>
  </si>
  <si>
    <t>457.10</t>
  </si>
  <si>
    <t>571.10</t>
  </si>
  <si>
    <t>652.60</t>
  </si>
  <si>
    <t>1,498.20</t>
  </si>
  <si>
    <t>238.50</t>
  </si>
  <si>
    <t>302.90</t>
  </si>
  <si>
    <t>310.90</t>
  </si>
  <si>
    <t>459.40</t>
  </si>
  <si>
    <t>472.80</t>
  </si>
  <si>
    <t>483.40</t>
  </si>
  <si>
    <t>599.80</t>
  </si>
  <si>
    <t>684.10</t>
  </si>
  <si>
    <t>1,565.90</t>
  </si>
  <si>
    <t>254.40</t>
  </si>
  <si>
    <t>315.40</t>
  </si>
  <si>
    <t>324.40</t>
  </si>
  <si>
    <t>446.10</t>
  </si>
  <si>
    <t>486.40</t>
  </si>
  <si>
    <t>497.70</t>
  </si>
  <si>
    <t>509.70</t>
  </si>
  <si>
    <t>628.50</t>
  </si>
  <si>
    <t>715.60</t>
  </si>
  <si>
    <t>1,633.60</t>
  </si>
  <si>
    <t>270.30</t>
  </si>
  <si>
    <t>327.90</t>
  </si>
  <si>
    <t>337.90</t>
  </si>
  <si>
    <t>472.70</t>
  </si>
  <si>
    <t>513.40</t>
  </si>
  <si>
    <t>522.60</t>
  </si>
  <si>
    <t>536.00</t>
  </si>
  <si>
    <t>657.20</t>
  </si>
  <si>
    <t>747.10</t>
  </si>
  <si>
    <t>1,701.30</t>
  </si>
  <si>
    <t>286.20</t>
  </si>
  <si>
    <t>340.40</t>
  </si>
  <si>
    <t>351.40</t>
  </si>
  <si>
    <t>499.30</t>
  </si>
  <si>
    <t>540.40</t>
  </si>
  <si>
    <t>547.50</t>
  </si>
  <si>
    <t>562.30</t>
  </si>
  <si>
    <t>685.90</t>
  </si>
  <si>
    <t>778.60</t>
  </si>
  <si>
    <t>1,769.00</t>
  </si>
  <si>
    <t>302.10</t>
  </si>
  <si>
    <t>352.90</t>
  </si>
  <si>
    <t>364.90</t>
  </si>
  <si>
    <t>525.90</t>
  </si>
  <si>
    <t>567.40</t>
  </si>
  <si>
    <t>572.40</t>
  </si>
  <si>
    <t>588.60</t>
  </si>
  <si>
    <t>714.60</t>
  </si>
  <si>
    <t>810.10</t>
  </si>
  <si>
    <t>1,836.70</t>
  </si>
  <si>
    <t>365.40</t>
  </si>
  <si>
    <t>378.40</t>
  </si>
  <si>
    <t>552.50</t>
  </si>
  <si>
    <t>594.40</t>
  </si>
  <si>
    <t>597.30</t>
  </si>
  <si>
    <t>743.30</t>
  </si>
  <si>
    <t>841.60</t>
  </si>
  <si>
    <t>1,904.40</t>
  </si>
  <si>
    <t>333.90</t>
  </si>
  <si>
    <t>377.90</t>
  </si>
  <si>
    <t>391.90</t>
  </si>
  <si>
    <t>579.10</t>
  </si>
  <si>
    <t>621.40</t>
  </si>
  <si>
    <t>622.20</t>
  </si>
  <si>
    <t>641.20</t>
  </si>
  <si>
    <t>772.00</t>
  </si>
  <si>
    <t>873.10</t>
  </si>
  <si>
    <t>1,972.10</t>
  </si>
  <si>
    <t>349.80</t>
  </si>
  <si>
    <t>405.40</t>
  </si>
  <si>
    <t>605.70</t>
  </si>
  <si>
    <t>648.40</t>
  </si>
  <si>
    <t>647.10</t>
  </si>
  <si>
    <t>667.50</t>
  </si>
  <si>
    <t>800.70</t>
  </si>
  <si>
    <t>904.60</t>
  </si>
  <si>
    <t>2,039.80</t>
  </si>
  <si>
    <t>365.70</t>
  </si>
  <si>
    <t>418.90</t>
  </si>
  <si>
    <t>632.30</t>
  </si>
  <si>
    <t>675.40</t>
  </si>
  <si>
    <t>672.00</t>
  </si>
  <si>
    <t>693.80</t>
  </si>
  <si>
    <t>829.40</t>
  </si>
  <si>
    <t>936.10</t>
  </si>
  <si>
    <t>2,107.50</t>
  </si>
  <si>
    <t>381.60</t>
  </si>
  <si>
    <t>415.40</t>
  </si>
  <si>
    <t>658.90</t>
  </si>
  <si>
    <t>696.90</t>
  </si>
  <si>
    <t>720.10</t>
  </si>
  <si>
    <t>858.10</t>
  </si>
  <si>
    <t>967.60</t>
  </si>
  <si>
    <t>2,175.20</t>
  </si>
  <si>
    <t>391.30</t>
  </si>
  <si>
    <t>428.20</t>
  </si>
  <si>
    <t>445.20</t>
  </si>
  <si>
    <t>679.70</t>
  </si>
  <si>
    <t>723.90</t>
  </si>
  <si>
    <t>718.10</t>
  </si>
  <si>
    <t>880.30</t>
  </si>
  <si>
    <t>990.80</t>
  </si>
  <si>
    <t>2,234.20</t>
  </si>
  <si>
    <t>401.00</t>
  </si>
  <si>
    <t>441.00</t>
  </si>
  <si>
    <t>700.50</t>
  </si>
  <si>
    <t>745.40</t>
  </si>
  <si>
    <t>739.30</t>
  </si>
  <si>
    <t>763.10</t>
  </si>
  <si>
    <t>902.50</t>
  </si>
  <si>
    <t>1,014.00</t>
  </si>
  <si>
    <t>2,293.20</t>
  </si>
  <si>
    <t>410.70</t>
  </si>
  <si>
    <t>453.80</t>
  </si>
  <si>
    <t>470.80</t>
  </si>
  <si>
    <t>721.30</t>
  </si>
  <si>
    <t>766.90</t>
  </si>
  <si>
    <t>760.50</t>
  </si>
  <si>
    <t>784.60</t>
  </si>
  <si>
    <t>924.70</t>
  </si>
  <si>
    <t>1,037.20</t>
  </si>
  <si>
    <t>2,352.20</t>
  </si>
  <si>
    <t>420.40</t>
  </si>
  <si>
    <t>466.60</t>
  </si>
  <si>
    <t>483.60</t>
  </si>
  <si>
    <t>742.10</t>
  </si>
  <si>
    <t>788.40</t>
  </si>
  <si>
    <t>781.70</t>
  </si>
  <si>
    <t>806.10</t>
  </si>
  <si>
    <t>946.90</t>
  </si>
  <si>
    <t>1,060.40</t>
  </si>
  <si>
    <t>2,411.20</t>
  </si>
  <si>
    <t>430.10</t>
  </si>
  <si>
    <t>479.40</t>
  </si>
  <si>
    <t>496.40</t>
  </si>
  <si>
    <t>762.90</t>
  </si>
  <si>
    <t>809.90</t>
  </si>
  <si>
    <t>802.90</t>
  </si>
  <si>
    <t>827.60</t>
  </si>
  <si>
    <t>969.10</t>
  </si>
  <si>
    <t>1,083.60</t>
  </si>
  <si>
    <t>2,470.20</t>
  </si>
  <si>
    <t>439.80</t>
  </si>
  <si>
    <t>492.20</t>
  </si>
  <si>
    <t>509.20</t>
  </si>
  <si>
    <t>783.70</t>
  </si>
  <si>
    <t>831.40</t>
  </si>
  <si>
    <t>824.10</t>
  </si>
  <si>
    <t>849.10</t>
  </si>
  <si>
    <t>991.30</t>
  </si>
  <si>
    <t>1,106.80</t>
  </si>
  <si>
    <t>2,529.20</t>
  </si>
  <si>
    <t>449.50</t>
  </si>
  <si>
    <t>505.00</t>
  </si>
  <si>
    <t>804.50</t>
  </si>
  <si>
    <t>852.90</t>
  </si>
  <si>
    <t>845.30</t>
  </si>
  <si>
    <t>870.60</t>
  </si>
  <si>
    <t>1,013.50</t>
  </si>
  <si>
    <t>1,130.00</t>
  </si>
  <si>
    <t>2,588.20</t>
  </si>
  <si>
    <t>459.20</t>
  </si>
  <si>
    <t>517.80</t>
  </si>
  <si>
    <t>534.80</t>
  </si>
  <si>
    <t>825.30</t>
  </si>
  <si>
    <t>874.40</t>
  </si>
  <si>
    <t>866.50</t>
  </si>
  <si>
    <t>892.10</t>
  </si>
  <si>
    <t>1,035.70</t>
  </si>
  <si>
    <t>1,153.20</t>
  </si>
  <si>
    <t>2,647.20</t>
  </si>
  <si>
    <t>530.60</t>
  </si>
  <si>
    <t>547.60</t>
  </si>
  <si>
    <t>846.10</t>
  </si>
  <si>
    <t>895.90</t>
  </si>
  <si>
    <t>887.70</t>
  </si>
  <si>
    <t>913.60</t>
  </si>
  <si>
    <t>1,057.90</t>
  </si>
  <si>
    <t>1,176.40</t>
  </si>
  <si>
    <t>2,706.20</t>
  </si>
  <si>
    <t>478.60</t>
  </si>
  <si>
    <t>543.40</t>
  </si>
  <si>
    <t>560.40</t>
  </si>
  <si>
    <t>866.90</t>
  </si>
  <si>
    <t>908.90</t>
  </si>
  <si>
    <t>935.10</t>
  </si>
  <si>
    <t>1,080.10</t>
  </si>
  <si>
    <t>2,765.20</t>
  </si>
  <si>
    <t>488.30</t>
  </si>
  <si>
    <t>556.20</t>
  </si>
  <si>
    <t>573.20</t>
  </si>
  <si>
    <t>938.90</t>
  </si>
  <si>
    <t>930.10</t>
  </si>
  <si>
    <t>956.60</t>
  </si>
  <si>
    <t>1,222.80</t>
  </si>
  <si>
    <t>2,824.20</t>
  </si>
  <si>
    <t>569.00</t>
  </si>
  <si>
    <t>586.00</t>
  </si>
  <si>
    <t>908.50</t>
  </si>
  <si>
    <t>960.40</t>
  </si>
  <si>
    <t>951.30</t>
  </si>
  <si>
    <t>978.10</t>
  </si>
  <si>
    <t>1,124.50</t>
  </si>
  <si>
    <t>1,246.00</t>
  </si>
  <si>
    <t>2,883.20</t>
  </si>
  <si>
    <t>507.70</t>
  </si>
  <si>
    <t>581.80</t>
  </si>
  <si>
    <t>598.80</t>
  </si>
  <si>
    <t>929.30</t>
  </si>
  <si>
    <t>981.90</t>
  </si>
  <si>
    <t>972.50</t>
  </si>
  <si>
    <t>999.60</t>
  </si>
  <si>
    <t>1,146.70</t>
  </si>
  <si>
    <t>1,269.20</t>
  </si>
  <si>
    <t>2,942.20</t>
  </si>
  <si>
    <t>517.40</t>
  </si>
  <si>
    <t>594.60</t>
  </si>
  <si>
    <t>611.60</t>
  </si>
  <si>
    <t>950.10</t>
  </si>
  <si>
    <t>1,003.40</t>
  </si>
  <si>
    <t>1,021.10</t>
  </si>
  <si>
    <t>1,168.90</t>
  </si>
  <si>
    <t>1,292.40</t>
  </si>
  <si>
    <t>3,001.20</t>
  </si>
  <si>
    <t>527.10</t>
  </si>
  <si>
    <t>607.40</t>
  </si>
  <si>
    <t>624.40</t>
  </si>
  <si>
    <t>970.90</t>
  </si>
  <si>
    <t>1,024.90</t>
  </si>
  <si>
    <t>1,014.90</t>
  </si>
  <si>
    <t>1,042.60</t>
  </si>
  <si>
    <t>1,191.10</t>
  </si>
  <si>
    <t>1,315.60</t>
  </si>
  <si>
    <t>3,060.20</t>
  </si>
  <si>
    <t>536.80</t>
  </si>
  <si>
    <t>620.20</t>
  </si>
  <si>
    <t>637.20</t>
  </si>
  <si>
    <t>991.70</t>
  </si>
  <si>
    <t>1,046.40</t>
  </si>
  <si>
    <t>1,036.10</t>
  </si>
  <si>
    <t>1,064.10</t>
  </si>
  <si>
    <t>1,213.30</t>
  </si>
  <si>
    <t>1,338.80</t>
  </si>
  <si>
    <t>3,119.20</t>
  </si>
  <si>
    <t>546.50</t>
  </si>
  <si>
    <t>650.00</t>
  </si>
  <si>
    <t>1,012.50</t>
  </si>
  <si>
    <t>1,067.90</t>
  </si>
  <si>
    <t>1,057.30</t>
  </si>
  <si>
    <t>1,085.60</t>
  </si>
  <si>
    <t>1,235.50</t>
  </si>
  <si>
    <t>1,362.00</t>
  </si>
  <si>
    <t>3,178.20</t>
  </si>
  <si>
    <t>645.80</t>
  </si>
  <si>
    <t>662.80</t>
  </si>
  <si>
    <t>1,033.30</t>
  </si>
  <si>
    <t>1,089.40</t>
  </si>
  <si>
    <t>1,078.50</t>
  </si>
  <si>
    <t>1,107.10</t>
  </si>
  <si>
    <t>1,257.70</t>
  </si>
  <si>
    <t>1,385.20</t>
  </si>
  <si>
    <t>3,237.20</t>
  </si>
  <si>
    <t>565.90</t>
  </si>
  <si>
    <t>658.60</t>
  </si>
  <si>
    <t>675.60</t>
  </si>
  <si>
    <t>1,054.10</t>
  </si>
  <si>
    <t>1,110.90</t>
  </si>
  <si>
    <t>1,099.70</t>
  </si>
  <si>
    <t>1,128.60</t>
  </si>
  <si>
    <t>1,279.90</t>
  </si>
  <si>
    <t>1,408.40</t>
  </si>
  <si>
    <t>3,296.20</t>
  </si>
  <si>
    <t>575.60</t>
  </si>
  <si>
    <t>671.40</t>
  </si>
  <si>
    <t>1,074.90</t>
  </si>
  <si>
    <t>1,132.40</t>
  </si>
  <si>
    <t>1,120.90</t>
  </si>
  <si>
    <t>1,150.10</t>
  </si>
  <si>
    <t>1,302.10</t>
  </si>
  <si>
    <t>1,431.60</t>
  </si>
  <si>
    <t>3,355.20</t>
  </si>
  <si>
    <t>585.60</t>
  </si>
  <si>
    <t>686.10</t>
  </si>
  <si>
    <t>702.20</t>
  </si>
  <si>
    <t>1,101.20</t>
  </si>
  <si>
    <t>1,160.20</t>
  </si>
  <si>
    <t>1,148.60</t>
  </si>
  <si>
    <t>1,177.10</t>
  </si>
  <si>
    <t>1,331.50</t>
  </si>
  <si>
    <t>1,465.90</t>
  </si>
  <si>
    <t>3,443.10</t>
  </si>
  <si>
    <t>595.60</t>
  </si>
  <si>
    <t>700.80</t>
  </si>
  <si>
    <t>716.00</t>
  </si>
  <si>
    <t>1,127.50</t>
  </si>
  <si>
    <t>1,188.00</t>
  </si>
  <si>
    <t>1,176.30</t>
  </si>
  <si>
    <t>1,204.10</t>
  </si>
  <si>
    <t>1,360.90</t>
  </si>
  <si>
    <t>1,500.20</t>
  </si>
  <si>
    <t>3,531.00</t>
  </si>
  <si>
    <t>605.60</t>
  </si>
  <si>
    <t>715.50</t>
  </si>
  <si>
    <t>729.80</t>
  </si>
  <si>
    <t>1,153.80</t>
  </si>
  <si>
    <t>1,215.80</t>
  </si>
  <si>
    <t>1,204.00</t>
  </si>
  <si>
    <t>1,231.10</t>
  </si>
  <si>
    <t>1,390.30</t>
  </si>
  <si>
    <t>1,534.50</t>
  </si>
  <si>
    <t>3,618.90</t>
  </si>
  <si>
    <t>615.60</t>
  </si>
  <si>
    <t>730.20</t>
  </si>
  <si>
    <t>743.60</t>
  </si>
  <si>
    <t>1,180.10</t>
  </si>
  <si>
    <t>1,243.60</t>
  </si>
  <si>
    <t>1,231.70</t>
  </si>
  <si>
    <t>1,258.10</t>
  </si>
  <si>
    <t>1,419.70</t>
  </si>
  <si>
    <t>1,568.80</t>
  </si>
  <si>
    <t>3,706.80</t>
  </si>
  <si>
    <t>625.60</t>
  </si>
  <si>
    <t>744.90</t>
  </si>
  <si>
    <t>757.40</t>
  </si>
  <si>
    <t>1,206.40</t>
  </si>
  <si>
    <t>1,271.40</t>
  </si>
  <si>
    <t>1,259.40</t>
  </si>
  <si>
    <t>1,285.10</t>
  </si>
  <si>
    <t>1,449.10</t>
  </si>
  <si>
    <t>1,603.10</t>
  </si>
  <si>
    <t>3,794.70</t>
  </si>
  <si>
    <t>635.60</t>
  </si>
  <si>
    <t>759.60</t>
  </si>
  <si>
    <t>771.20</t>
  </si>
  <si>
    <t>1,232.70</t>
  </si>
  <si>
    <t>1,299.20</t>
  </si>
  <si>
    <t>1,287.10</t>
  </si>
  <si>
    <t>1,312.10</t>
  </si>
  <si>
    <t>1,478.50</t>
  </si>
  <si>
    <t>1,637.40</t>
  </si>
  <si>
    <t>3,882.60</t>
  </si>
  <si>
    <t>645.60</t>
  </si>
  <si>
    <t>774.30</t>
  </si>
  <si>
    <t>785.00</t>
  </si>
  <si>
    <t>1,259.00</t>
  </si>
  <si>
    <t>1,327.00</t>
  </si>
  <si>
    <t>1,314.80</t>
  </si>
  <si>
    <t>1,339.10</t>
  </si>
  <si>
    <t>1,507.90</t>
  </si>
  <si>
    <t>1,671.70</t>
  </si>
  <si>
    <t>3,970.50</t>
  </si>
  <si>
    <t>655.60</t>
  </si>
  <si>
    <t>789.00</t>
  </si>
  <si>
    <t>798.80</t>
  </si>
  <si>
    <t>1,285.30</t>
  </si>
  <si>
    <t>1,354.80</t>
  </si>
  <si>
    <t>1,342.50</t>
  </si>
  <si>
    <t>1,366.10</t>
  </si>
  <si>
    <t>1,537.30</t>
  </si>
  <si>
    <t>4,058.40</t>
  </si>
  <si>
    <t>665.60</t>
  </si>
  <si>
    <t>803.70</t>
  </si>
  <si>
    <t>812.60</t>
  </si>
  <si>
    <t>1,311.60</t>
  </si>
  <si>
    <t>1,382.60</t>
  </si>
  <si>
    <t>1,370.20</t>
  </si>
  <si>
    <t>1,393.10</t>
  </si>
  <si>
    <t>1,566.70</t>
  </si>
  <si>
    <t>1,740.30</t>
  </si>
  <si>
    <t>4,146.30</t>
  </si>
  <si>
    <t>818.40</t>
  </si>
  <si>
    <t>826.40</t>
  </si>
  <si>
    <t>1,337.90</t>
  </si>
  <si>
    <t>1,410.40</t>
  </si>
  <si>
    <t>1,397.90</t>
  </si>
  <si>
    <t>1,420.10</t>
  </si>
  <si>
    <t>1,596.10</t>
  </si>
  <si>
    <t>1,774.60</t>
  </si>
  <si>
    <t>4,234.20</t>
  </si>
  <si>
    <t>685.60</t>
  </si>
  <si>
    <t>833.10</t>
  </si>
  <si>
    <t>840.20</t>
  </si>
  <si>
    <t>1,364.20</t>
  </si>
  <si>
    <t>1,438.20</t>
  </si>
  <si>
    <t>1,425.60</t>
  </si>
  <si>
    <t>1,447.10</t>
  </si>
  <si>
    <t>1,625.50</t>
  </si>
  <si>
    <t>1,808.90</t>
  </si>
  <si>
    <t>4,322.10</t>
  </si>
  <si>
    <t>695.60</t>
  </si>
  <si>
    <t>847.80</t>
  </si>
  <si>
    <t>854.00</t>
  </si>
  <si>
    <t>1,390.50</t>
  </si>
  <si>
    <t>1,466.00</t>
  </si>
  <si>
    <t>1,453.30</t>
  </si>
  <si>
    <t>1,474.10</t>
  </si>
  <si>
    <t>1,654.90</t>
  </si>
  <si>
    <t>1,843.20</t>
  </si>
  <si>
    <t>4,410.00</t>
  </si>
  <si>
    <t>705.60</t>
  </si>
  <si>
    <t>862.50</t>
  </si>
  <si>
    <t>867.80</t>
  </si>
  <si>
    <t>1,416.80</t>
  </si>
  <si>
    <t>1,493.80</t>
  </si>
  <si>
    <t>1,481.00</t>
  </si>
  <si>
    <t>1,501.10</t>
  </si>
  <si>
    <t>1,684.30</t>
  </si>
  <si>
    <t>1,877.50</t>
  </si>
  <si>
    <t>4,497.90</t>
  </si>
  <si>
    <t>877.20</t>
  </si>
  <si>
    <t>881.60</t>
  </si>
  <si>
    <t>1,443.10</t>
  </si>
  <si>
    <t>1,521.60</t>
  </si>
  <si>
    <t>1,508.70</t>
  </si>
  <si>
    <t>1,528.10</t>
  </si>
  <si>
    <t>1,713.70</t>
  </si>
  <si>
    <t>1,911.80</t>
  </si>
  <si>
    <t>4,585.80</t>
  </si>
  <si>
    <t>725.60</t>
  </si>
  <si>
    <t>891.90</t>
  </si>
  <si>
    <t>895.40</t>
  </si>
  <si>
    <t>1,469.40</t>
  </si>
  <si>
    <t>1,549.40</t>
  </si>
  <si>
    <t>1,536.40</t>
  </si>
  <si>
    <t>1,555.10</t>
  </si>
  <si>
    <t>1,743.10</t>
  </si>
  <si>
    <t>1,946.10</t>
  </si>
  <si>
    <t>4,673.70</t>
  </si>
  <si>
    <t>735.60</t>
  </si>
  <si>
    <t>906.60</t>
  </si>
  <si>
    <t>909.20</t>
  </si>
  <si>
    <t>1,495.70</t>
  </si>
  <si>
    <t>1,577.20</t>
  </si>
  <si>
    <t>1,564.10</t>
  </si>
  <si>
    <t>1,582.10</t>
  </si>
  <si>
    <t>1,772.50</t>
  </si>
  <si>
    <t>1,980.40</t>
  </si>
  <si>
    <t>4,761.60</t>
  </si>
  <si>
    <t>745.60</t>
  </si>
  <si>
    <t>923.00</t>
  </si>
  <si>
    <t>1,522.00</t>
  </si>
  <si>
    <t>1,605.00</t>
  </si>
  <si>
    <t>1,591.80</t>
  </si>
  <si>
    <t>1,609.10</t>
  </si>
  <si>
    <t>1,801.90</t>
  </si>
  <si>
    <t>2,014.70</t>
  </si>
  <si>
    <t>4,849.50</t>
  </si>
  <si>
    <t>755.60</t>
  </si>
  <si>
    <t>936.00</t>
  </si>
  <si>
    <t>936.80</t>
  </si>
  <si>
    <t>1,548.30</t>
  </si>
  <si>
    <t>1,632.80</t>
  </si>
  <si>
    <t>1,619.50</t>
  </si>
  <si>
    <t>1,636.10</t>
  </si>
  <si>
    <t>1,831.30</t>
  </si>
  <si>
    <t>2,049.00</t>
  </si>
  <si>
    <t>4,937.40</t>
  </si>
  <si>
    <t>765.60</t>
  </si>
  <si>
    <t>950.70</t>
  </si>
  <si>
    <t>950.60</t>
  </si>
  <si>
    <t>1,574.60</t>
  </si>
  <si>
    <t>1,660.60</t>
  </si>
  <si>
    <t>1,647.20</t>
  </si>
  <si>
    <t>1,663.10</t>
  </si>
  <si>
    <t>1,860.70</t>
  </si>
  <si>
    <t>2,083.30</t>
  </si>
  <si>
    <t>5,025.30</t>
  </si>
  <si>
    <t>775.60</t>
  </si>
  <si>
    <t>965.40</t>
  </si>
  <si>
    <t>964.40</t>
  </si>
  <si>
    <t>1,600.90</t>
  </si>
  <si>
    <t>1,688.40</t>
  </si>
  <si>
    <t>1,674.90</t>
  </si>
  <si>
    <t>1,690.10</t>
  </si>
  <si>
    <t>1,890.10</t>
  </si>
  <si>
    <t>2,117.60</t>
  </si>
  <si>
    <t>5,113.20</t>
  </si>
  <si>
    <r>
      <rPr>
        <sz val="16"/>
        <color rgb="FFC8000F"/>
        <rFont val="Calibri"/>
        <charset val="134"/>
      </rPr>
      <t>Multiplier rate per 1 KG from 30.1 KG</t>
    </r>
  </si>
  <si>
    <r>
      <rPr>
        <sz val="13"/>
        <color rgb="FF000000"/>
        <rFont val="Calibri"/>
        <charset val="134"/>
      </rPr>
      <t>From</t>
    </r>
  </si>
  <si>
    <r>
      <rPr>
        <sz val="13"/>
        <color rgb="FF000000"/>
        <rFont val="Calibri"/>
        <charset val="134"/>
      </rPr>
      <t>To</t>
    </r>
  </si>
  <si>
    <t>30.1</t>
  </si>
  <si>
    <t>70</t>
  </si>
  <si>
    <t>22.20</t>
  </si>
  <si>
    <t>29.10</t>
  </si>
  <si>
    <t>29.40</t>
  </si>
  <si>
    <t>46.30</t>
  </si>
  <si>
    <t>51.10</t>
  </si>
  <si>
    <t>51.80</t>
  </si>
  <si>
    <t>52.00</t>
  </si>
  <si>
    <t>55.90</t>
  </si>
  <si>
    <t>62.80</t>
  </si>
  <si>
    <t>149.00</t>
  </si>
  <si>
    <t>70.1</t>
  </si>
  <si>
    <t>300</t>
  </si>
  <si>
    <t>25.40</t>
  </si>
  <si>
    <t>29.20</t>
  </si>
  <si>
    <t>29.50</t>
  </si>
  <si>
    <t>47.90</t>
  </si>
  <si>
    <t>52.30</t>
  </si>
  <si>
    <t>52.60</t>
  </si>
  <si>
    <t>53.30</t>
  </si>
  <si>
    <t>58.10</t>
  </si>
  <si>
    <t>65.70</t>
  </si>
  <si>
    <t>152.40</t>
  </si>
  <si>
    <t>300.1</t>
  </si>
  <si>
    <t>99,999</t>
  </si>
  <si>
    <t>28.20</t>
  </si>
  <si>
    <t>32.40</t>
  </si>
  <si>
    <t>32.80</t>
  </si>
  <si>
    <t>53.10</t>
  </si>
  <si>
    <t>58.30</t>
  </si>
  <si>
    <t>58.70</t>
  </si>
  <si>
    <t>59.40</t>
  </si>
  <si>
    <t>64.60</t>
  </si>
  <si>
    <t>73.10</t>
  </si>
  <si>
    <t>169.50</t>
  </si>
  <si>
    <t>备注：以上价格人民币报价未含当月燃油，材积除5000</t>
  </si>
  <si>
    <t>产品无限制，不接冷冻食品，不接貌似军事用途的产品（对讲机有证明可以）</t>
  </si>
  <si>
    <t>执行日期2021年1月1日起</t>
  </si>
  <si>
    <t>TIME DEFINITE</t>
  </si>
  <si>
    <t>DHL Express Hong Kong</t>
  </si>
  <si>
    <t>DHL EXPRESS INTERNATIONAL IMPORT ZONING</t>
  </si>
  <si>
    <t>USA (US) *1</t>
  </si>
  <si>
    <t>USA (US) *2</t>
  </si>
  <si>
    <r>
      <rPr>
        <b/>
        <sz val="10"/>
        <color indexed="8"/>
        <rFont val="宋体"/>
        <charset val="134"/>
      </rPr>
      <t>区域</t>
    </r>
    <r>
      <rPr>
        <b/>
        <sz val="10"/>
        <color indexed="8"/>
        <rFont val="Arial"/>
        <charset val="134"/>
      </rPr>
      <t xml:space="preserve">                                                                                Area</t>
    </r>
  </si>
  <si>
    <r>
      <rPr>
        <b/>
        <sz val="10"/>
        <color indexed="8"/>
        <rFont val="宋体"/>
        <charset val="134"/>
      </rPr>
      <t>文件</t>
    </r>
  </si>
  <si>
    <r>
      <rPr>
        <b/>
        <sz val="10"/>
        <color indexed="8"/>
        <rFont val="宋体"/>
        <charset val="134"/>
      </rPr>
      <t>包裹</t>
    </r>
  </si>
  <si>
    <r>
      <rPr>
        <b/>
        <sz val="10"/>
        <color indexed="8"/>
        <rFont val="宋体"/>
        <charset val="134"/>
      </rPr>
      <t>重包裹</t>
    </r>
  </si>
  <si>
    <r>
      <rPr>
        <b/>
        <sz val="10"/>
        <color indexed="8"/>
        <rFont val="宋体"/>
        <charset val="134"/>
      </rPr>
      <t>首重</t>
    </r>
    <r>
      <rPr>
        <b/>
        <sz val="10"/>
        <color indexed="8"/>
        <rFont val="Arial"/>
        <charset val="134"/>
      </rPr>
      <t>0.5 Kg</t>
    </r>
  </si>
  <si>
    <r>
      <rPr>
        <b/>
        <sz val="10"/>
        <color indexed="8"/>
        <rFont val="宋体"/>
        <charset val="134"/>
      </rPr>
      <t>续重</t>
    </r>
    <r>
      <rPr>
        <b/>
        <sz val="10"/>
        <color indexed="8"/>
        <rFont val="Arial"/>
        <charset val="134"/>
      </rPr>
      <t>0.5 Kg</t>
    </r>
  </si>
  <si>
    <t>+16kgs</t>
  </si>
  <si>
    <t>+26kgs</t>
  </si>
  <si>
    <t>+51kgs</t>
  </si>
  <si>
    <t>+101kgs</t>
  </si>
  <si>
    <r>
      <rPr>
        <b/>
        <sz val="10"/>
        <color theme="1"/>
        <rFont val="Arial"/>
        <charset val="134"/>
      </rPr>
      <t>A</t>
    </r>
    <r>
      <rPr>
        <b/>
        <sz val="10"/>
        <color indexed="8"/>
        <rFont val="宋体"/>
        <charset val="134"/>
      </rPr>
      <t xml:space="preserve">区
</t>
    </r>
    <r>
      <rPr>
        <b/>
        <sz val="10"/>
        <color indexed="8"/>
        <rFont val="Arial"/>
        <charset val="134"/>
      </rPr>
      <t>Zone A</t>
    </r>
  </si>
  <si>
    <r>
      <rPr>
        <b/>
        <sz val="10"/>
        <color indexed="8"/>
        <rFont val="宋体"/>
        <charset val="134"/>
      </rPr>
      <t>阿联酋</t>
    </r>
  </si>
  <si>
    <r>
      <rPr>
        <b/>
        <sz val="10"/>
        <color indexed="8"/>
        <rFont val="宋体"/>
        <charset val="134"/>
      </rPr>
      <t>沙特</t>
    </r>
  </si>
  <si>
    <r>
      <rPr>
        <b/>
        <sz val="10"/>
        <color indexed="8"/>
        <rFont val="宋体"/>
        <charset val="134"/>
      </rPr>
      <t>卡塔尔</t>
    </r>
  </si>
  <si>
    <r>
      <rPr>
        <b/>
        <sz val="10"/>
        <color theme="1"/>
        <rFont val="Arial"/>
        <charset val="134"/>
      </rPr>
      <t>B</t>
    </r>
    <r>
      <rPr>
        <b/>
        <sz val="10"/>
        <color indexed="8"/>
        <rFont val="宋体"/>
        <charset val="134"/>
      </rPr>
      <t xml:space="preserve">区
</t>
    </r>
    <r>
      <rPr>
        <b/>
        <sz val="10"/>
        <color indexed="8"/>
        <rFont val="Arial"/>
        <charset val="134"/>
      </rPr>
      <t>Zone B</t>
    </r>
  </si>
  <si>
    <r>
      <rPr>
        <b/>
        <sz val="10"/>
        <color indexed="8"/>
        <rFont val="宋体"/>
        <charset val="134"/>
      </rPr>
      <t>巴林</t>
    </r>
  </si>
  <si>
    <r>
      <rPr>
        <b/>
        <sz val="10"/>
        <color indexed="8"/>
        <rFont val="宋体"/>
        <charset val="134"/>
      </rPr>
      <t>黎巴嫩</t>
    </r>
  </si>
  <si>
    <r>
      <rPr>
        <b/>
        <sz val="10"/>
        <color indexed="8"/>
        <rFont val="宋体"/>
        <charset val="134"/>
      </rPr>
      <t>塞浦路斯</t>
    </r>
  </si>
  <si>
    <r>
      <rPr>
        <b/>
        <sz val="10"/>
        <color indexed="8"/>
        <rFont val="宋体"/>
        <charset val="134"/>
      </rPr>
      <t>埃及</t>
    </r>
  </si>
  <si>
    <r>
      <rPr>
        <b/>
        <sz val="10"/>
        <color indexed="8"/>
        <rFont val="宋体"/>
        <charset val="134"/>
      </rPr>
      <t>约旦</t>
    </r>
  </si>
  <si>
    <r>
      <rPr>
        <b/>
        <sz val="10"/>
        <color indexed="8"/>
        <rFont val="宋体"/>
        <charset val="134"/>
      </rPr>
      <t>科威特</t>
    </r>
  </si>
  <si>
    <r>
      <rPr>
        <b/>
        <sz val="10"/>
        <rFont val="宋体"/>
        <charset val="134"/>
      </rPr>
      <t>伊拉克</t>
    </r>
  </si>
  <si>
    <r>
      <rPr>
        <b/>
        <sz val="10"/>
        <color indexed="8"/>
        <rFont val="宋体"/>
        <charset val="134"/>
      </rPr>
      <t>以色列</t>
    </r>
  </si>
  <si>
    <r>
      <rPr>
        <b/>
        <sz val="10"/>
        <color indexed="8"/>
        <rFont val="宋体"/>
        <charset val="134"/>
      </rPr>
      <t>阿曼</t>
    </r>
  </si>
  <si>
    <r>
      <rPr>
        <b/>
        <sz val="10"/>
        <color indexed="8"/>
        <rFont val="宋体"/>
        <charset val="134"/>
      </rPr>
      <t>土耳其</t>
    </r>
  </si>
  <si>
    <r>
      <rPr>
        <b/>
        <sz val="10"/>
        <rFont val="宋体"/>
        <charset val="134"/>
      </rPr>
      <t>也门</t>
    </r>
  </si>
  <si>
    <r>
      <rPr>
        <b/>
        <sz val="10"/>
        <color indexed="8"/>
        <rFont val="宋体"/>
        <charset val="134"/>
      </rPr>
      <t>孟加拉国</t>
    </r>
  </si>
  <si>
    <r>
      <rPr>
        <b/>
        <sz val="10"/>
        <color indexed="8"/>
        <rFont val="宋体"/>
        <charset val="134"/>
      </rPr>
      <t>印度</t>
    </r>
  </si>
  <si>
    <r>
      <rPr>
        <b/>
        <sz val="10"/>
        <color indexed="8"/>
        <rFont val="宋体"/>
        <charset val="134"/>
      </rPr>
      <t>巴基斯坦</t>
    </r>
  </si>
  <si>
    <r>
      <rPr>
        <b/>
        <sz val="10"/>
        <color indexed="8"/>
        <rFont val="宋体"/>
        <charset val="134"/>
      </rPr>
      <t>斯里兰卡</t>
    </r>
  </si>
  <si>
    <r>
      <rPr>
        <b/>
        <sz val="10"/>
        <color indexed="8"/>
        <rFont val="宋体"/>
        <charset val="134"/>
      </rPr>
      <t>肯尼亚</t>
    </r>
  </si>
  <si>
    <r>
      <rPr>
        <b/>
        <sz val="10"/>
        <color indexed="8"/>
        <rFont val="宋体"/>
        <charset val="134"/>
      </rPr>
      <t>南非</t>
    </r>
  </si>
  <si>
    <r>
      <rPr>
        <b/>
        <sz val="10"/>
        <color indexed="8"/>
        <rFont val="宋体"/>
        <charset val="134"/>
      </rPr>
      <t>苏丹</t>
    </r>
  </si>
  <si>
    <r>
      <rPr>
        <b/>
        <sz val="10"/>
        <color indexed="8"/>
        <rFont val="宋体"/>
        <charset val="134"/>
      </rPr>
      <t>尼日利亚</t>
    </r>
  </si>
  <si>
    <r>
      <rPr>
        <b/>
        <sz val="10"/>
        <color indexed="8"/>
        <rFont val="宋体"/>
        <charset val="134"/>
      </rPr>
      <t>摩洛哥</t>
    </r>
  </si>
  <si>
    <r>
      <rPr>
        <b/>
        <sz val="10"/>
        <color indexed="8"/>
        <rFont val="宋体"/>
        <charset val="134"/>
      </rPr>
      <t>博兹瓦纳</t>
    </r>
  </si>
  <si>
    <r>
      <rPr>
        <b/>
        <sz val="10"/>
        <color indexed="8"/>
        <rFont val="宋体"/>
        <charset val="134"/>
      </rPr>
      <t>埃塞尔比亚</t>
    </r>
  </si>
  <si>
    <r>
      <rPr>
        <b/>
        <sz val="10"/>
        <color indexed="8"/>
        <rFont val="宋体"/>
        <charset val="134"/>
      </rPr>
      <t>加纳</t>
    </r>
  </si>
  <si>
    <r>
      <rPr>
        <b/>
        <sz val="10"/>
        <color indexed="8"/>
        <rFont val="宋体"/>
        <charset val="134"/>
      </rPr>
      <t>毛里求斯</t>
    </r>
  </si>
  <si>
    <r>
      <rPr>
        <b/>
        <sz val="10"/>
        <color indexed="8"/>
        <rFont val="宋体"/>
        <charset val="134"/>
      </rPr>
      <t>纳米比亚</t>
    </r>
  </si>
  <si>
    <r>
      <rPr>
        <b/>
        <sz val="10"/>
        <color indexed="8"/>
        <rFont val="宋体"/>
        <charset val="134"/>
      </rPr>
      <t>坦桑尼亚</t>
    </r>
  </si>
  <si>
    <r>
      <rPr>
        <b/>
        <sz val="10"/>
        <color indexed="8"/>
        <rFont val="宋体"/>
        <charset val="134"/>
      </rPr>
      <t>乌干达</t>
    </r>
  </si>
  <si>
    <r>
      <rPr>
        <b/>
        <sz val="10"/>
        <color indexed="8"/>
        <rFont val="宋体"/>
        <charset val="134"/>
      </rPr>
      <t>赞比亚</t>
    </r>
  </si>
  <si>
    <r>
      <rPr>
        <b/>
        <sz val="10"/>
        <color indexed="8"/>
        <rFont val="宋体"/>
        <charset val="134"/>
      </rPr>
      <t>津巴布韦</t>
    </r>
  </si>
  <si>
    <r>
      <rPr>
        <b/>
        <sz val="10"/>
        <color indexed="8"/>
        <rFont val="宋体"/>
        <charset val="134"/>
      </rPr>
      <t>贝宁</t>
    </r>
  </si>
  <si>
    <r>
      <rPr>
        <b/>
        <sz val="10"/>
        <color indexed="8"/>
        <rFont val="宋体"/>
        <charset val="134"/>
      </rPr>
      <t>塞拉利昂</t>
    </r>
  </si>
  <si>
    <r>
      <rPr>
        <b/>
        <sz val="10"/>
        <color indexed="8"/>
        <rFont val="宋体"/>
        <charset val="134"/>
      </rPr>
      <t>多哥</t>
    </r>
  </si>
  <si>
    <r>
      <rPr>
        <b/>
        <sz val="10"/>
        <color indexed="8"/>
        <rFont val="宋体"/>
        <charset val="134"/>
      </rPr>
      <t>布隆迪</t>
    </r>
  </si>
  <si>
    <t>刚果民主</t>
  </si>
  <si>
    <r>
      <rPr>
        <b/>
        <sz val="10"/>
        <color indexed="8"/>
        <rFont val="宋体"/>
        <charset val="134"/>
      </rPr>
      <t>厄立特里亚</t>
    </r>
  </si>
  <si>
    <r>
      <rPr>
        <b/>
        <sz val="10"/>
        <color indexed="8"/>
        <rFont val="宋体"/>
        <charset val="134"/>
      </rPr>
      <t>科特迪瓦</t>
    </r>
  </si>
  <si>
    <r>
      <rPr>
        <b/>
        <sz val="10"/>
        <color indexed="8"/>
        <rFont val="宋体"/>
        <charset val="134"/>
      </rPr>
      <t>莱索托</t>
    </r>
  </si>
  <si>
    <r>
      <rPr>
        <b/>
        <sz val="10"/>
        <color indexed="8"/>
        <rFont val="宋体"/>
        <charset val="134"/>
      </rPr>
      <t>利比亚</t>
    </r>
  </si>
  <si>
    <r>
      <rPr>
        <b/>
        <sz val="10"/>
        <color indexed="8"/>
        <rFont val="宋体"/>
        <charset val="134"/>
      </rPr>
      <t>马拉维</t>
    </r>
  </si>
  <si>
    <r>
      <rPr>
        <b/>
        <sz val="10"/>
        <color indexed="8"/>
        <rFont val="宋体"/>
        <charset val="134"/>
      </rPr>
      <t>莫桑比克</t>
    </r>
  </si>
  <si>
    <r>
      <rPr>
        <b/>
        <sz val="10"/>
        <color indexed="8"/>
        <rFont val="宋体"/>
        <charset val="134"/>
      </rPr>
      <t>斯威士兰</t>
    </r>
  </si>
  <si>
    <r>
      <rPr>
        <b/>
        <sz val="10"/>
        <rFont val="宋体"/>
        <charset val="134"/>
      </rPr>
      <t>澳大利亚</t>
    </r>
  </si>
  <si>
    <r>
      <rPr>
        <b/>
        <sz val="10"/>
        <color theme="1"/>
        <rFont val="Arial"/>
        <charset val="134"/>
      </rPr>
      <t>1</t>
    </r>
    <r>
      <rPr>
        <b/>
        <sz val="10"/>
        <color indexed="8"/>
        <rFont val="宋体"/>
        <charset val="134"/>
      </rPr>
      <t>、</t>
    </r>
    <r>
      <rPr>
        <b/>
        <sz val="10"/>
        <color indexed="8"/>
        <rFont val="Arial"/>
        <charset val="134"/>
      </rPr>
      <t>16</t>
    </r>
    <r>
      <rPr>
        <b/>
        <sz val="10"/>
        <color indexed="8"/>
        <rFont val="宋体"/>
        <charset val="134"/>
      </rPr>
      <t>公斤以下，快件的计价单位为</t>
    </r>
    <r>
      <rPr>
        <b/>
        <sz val="10"/>
        <color indexed="8"/>
        <rFont val="Arial"/>
        <charset val="134"/>
      </rPr>
      <t>0.5</t>
    </r>
    <r>
      <rPr>
        <b/>
        <sz val="10"/>
        <color indexed="8"/>
        <rFont val="宋体"/>
        <charset val="134"/>
      </rPr>
      <t>公斤，不足</t>
    </r>
    <r>
      <rPr>
        <b/>
        <sz val="10"/>
        <color indexed="8"/>
        <rFont val="Arial"/>
        <charset val="134"/>
      </rPr>
      <t>0.5</t>
    </r>
    <r>
      <rPr>
        <b/>
        <sz val="10"/>
        <color indexed="8"/>
        <rFont val="宋体"/>
        <charset val="134"/>
      </rPr>
      <t>公斤的部分按</t>
    </r>
    <r>
      <rPr>
        <b/>
        <sz val="10"/>
        <color indexed="8"/>
        <rFont val="Arial"/>
        <charset val="134"/>
      </rPr>
      <t>0.5</t>
    </r>
    <r>
      <rPr>
        <b/>
        <sz val="10"/>
        <color indexed="8"/>
        <rFont val="宋体"/>
        <charset val="134"/>
      </rPr>
      <t>公斤计价；</t>
    </r>
  </si>
  <si>
    <r>
      <rPr>
        <b/>
        <sz val="10"/>
        <color theme="1"/>
        <rFont val="Arial"/>
        <charset val="134"/>
      </rPr>
      <t>2</t>
    </r>
    <r>
      <rPr>
        <b/>
        <sz val="10"/>
        <color indexed="8"/>
        <rFont val="宋体"/>
        <charset val="134"/>
      </rPr>
      <t>、</t>
    </r>
    <r>
      <rPr>
        <b/>
        <sz val="10"/>
        <color indexed="8"/>
        <rFont val="Arial"/>
        <charset val="134"/>
      </rPr>
      <t>16</t>
    </r>
    <r>
      <rPr>
        <b/>
        <sz val="10"/>
        <color indexed="8"/>
        <rFont val="宋体"/>
        <charset val="134"/>
      </rPr>
      <t>公斤以上（含），单票总重量向上取整至整公斤；</t>
    </r>
  </si>
  <si>
    <r>
      <rPr>
        <b/>
        <sz val="10"/>
        <color theme="1"/>
        <rFont val="Arial"/>
        <charset val="134"/>
      </rPr>
      <t>3</t>
    </r>
    <r>
      <rPr>
        <b/>
        <sz val="10"/>
        <color indexed="8"/>
        <rFont val="宋体"/>
        <charset val="134"/>
      </rPr>
      <t>、以上报价为不含税价及不包括目的地的关税，如收件人拒付的关税、仓储费、更改地址费、罚款以及其它杂费，将自动更改为发货人支付，并直接计入结算单内；</t>
    </r>
  </si>
  <si>
    <r>
      <rPr>
        <b/>
        <sz val="10"/>
        <color theme="1"/>
        <rFont val="Arial"/>
        <charset val="134"/>
      </rPr>
      <t>4</t>
    </r>
    <r>
      <rPr>
        <b/>
        <sz val="10"/>
        <color indexed="8"/>
        <rFont val="宋体"/>
        <charset val="134"/>
      </rPr>
      <t>、体积重量</t>
    </r>
    <r>
      <rPr>
        <b/>
        <sz val="10"/>
        <color indexed="8"/>
        <rFont val="Arial"/>
        <charset val="134"/>
      </rPr>
      <t>=</t>
    </r>
    <r>
      <rPr>
        <b/>
        <sz val="10"/>
        <color indexed="8"/>
        <rFont val="宋体"/>
        <charset val="134"/>
      </rPr>
      <t>长</t>
    </r>
    <r>
      <rPr>
        <b/>
        <sz val="10"/>
        <color indexed="8"/>
        <rFont val="Arial"/>
        <charset val="134"/>
      </rPr>
      <t>*</t>
    </r>
    <r>
      <rPr>
        <b/>
        <sz val="10"/>
        <color indexed="8"/>
        <rFont val="宋体"/>
        <charset val="134"/>
      </rPr>
      <t>宽</t>
    </r>
    <r>
      <rPr>
        <b/>
        <sz val="10"/>
        <color indexed="8"/>
        <rFont val="Arial"/>
        <charset val="134"/>
      </rPr>
      <t>*</t>
    </r>
    <r>
      <rPr>
        <b/>
        <sz val="10"/>
        <color indexed="8"/>
        <rFont val="宋体"/>
        <charset val="134"/>
      </rPr>
      <t>高</t>
    </r>
    <r>
      <rPr>
        <b/>
        <sz val="10"/>
        <color indexed="8"/>
        <rFont val="Arial"/>
        <charset val="134"/>
      </rPr>
      <t>/5000</t>
    </r>
    <r>
      <rPr>
        <b/>
        <sz val="10"/>
        <color indexed="8"/>
        <rFont val="宋体"/>
        <charset val="134"/>
      </rPr>
      <t>；</t>
    </r>
  </si>
  <si>
    <r>
      <rPr>
        <b/>
        <sz val="10"/>
        <color theme="1"/>
        <rFont val="Arial"/>
        <charset val="134"/>
      </rPr>
      <t>5</t>
    </r>
    <r>
      <rPr>
        <b/>
        <sz val="10"/>
        <color indexed="8"/>
        <rFont val="宋体"/>
        <charset val="134"/>
      </rPr>
      <t>、弃件须知：预付件寄件人要求做销毁处理，则需支付销毁手续费以及相关的费用；</t>
    </r>
  </si>
  <si>
    <r>
      <rPr>
        <b/>
        <sz val="10"/>
        <color theme="1"/>
        <rFont val="Arial"/>
        <charset val="134"/>
      </rPr>
      <t>6</t>
    </r>
    <r>
      <rPr>
        <b/>
        <sz val="10"/>
        <color rgb="FF000000"/>
        <rFont val="宋体"/>
        <charset val="134"/>
      </rPr>
      <t>、每月燃油费标准以我司通知为准，</t>
    </r>
    <r>
      <rPr>
        <b/>
        <sz val="10"/>
        <color rgb="FF000000"/>
        <rFont val="Arial"/>
        <charset val="134"/>
      </rPr>
      <t>2020</t>
    </r>
    <r>
      <rPr>
        <b/>
        <sz val="10"/>
        <color rgb="FF000000"/>
        <rFont val="宋体"/>
        <charset val="134"/>
      </rPr>
      <t>年</t>
    </r>
    <r>
      <rPr>
        <b/>
        <sz val="10"/>
        <color rgb="FF000000"/>
        <rFont val="Arial"/>
        <charset val="134"/>
      </rPr>
      <t>3</t>
    </r>
    <r>
      <rPr>
        <b/>
        <sz val="10"/>
        <color rgb="FF000000"/>
        <rFont val="宋体"/>
        <charset val="134"/>
      </rPr>
      <t>月份为</t>
    </r>
    <r>
      <rPr>
        <b/>
        <sz val="10"/>
        <color rgb="FF000000"/>
        <rFont val="Arial"/>
        <charset val="134"/>
      </rPr>
      <t>10.5%</t>
    </r>
    <r>
      <rPr>
        <b/>
        <sz val="10"/>
        <color rgb="FF000000"/>
        <rFont val="宋体"/>
        <charset val="134"/>
      </rPr>
      <t>优惠；</t>
    </r>
  </si>
  <si>
    <r>
      <rPr>
        <b/>
        <sz val="10"/>
        <color indexed="8"/>
        <rFont val="Arial"/>
        <charset val="134"/>
      </rPr>
      <t>7</t>
    </r>
    <r>
      <rPr>
        <b/>
        <sz val="10"/>
        <color indexed="8"/>
        <rFont val="宋体"/>
        <charset val="134"/>
      </rPr>
      <t>、我司丢件赔偿金额为货件运费或货件申报价值，包裹最高赔偿金额不超过</t>
    </r>
    <r>
      <rPr>
        <b/>
        <sz val="10"/>
        <color indexed="8"/>
        <rFont val="Arial"/>
        <charset val="134"/>
      </rPr>
      <t>100</t>
    </r>
    <r>
      <rPr>
        <b/>
        <sz val="10"/>
        <color indexed="8"/>
        <rFont val="宋体"/>
        <charset val="134"/>
      </rPr>
      <t>美金，我司不承担货件因不实申报所引起的一切责任；</t>
    </r>
  </si>
  <si>
    <r>
      <rPr>
        <b/>
        <sz val="10"/>
        <color indexed="8"/>
        <rFont val="Arial"/>
        <charset val="134"/>
      </rPr>
      <t>8</t>
    </r>
    <r>
      <rPr>
        <b/>
        <sz val="10"/>
        <color indexed="8"/>
        <rFont val="宋体"/>
        <charset val="134"/>
      </rPr>
      <t>、我司拒绝承运涉嫌侵权的物品，危险品及违禁品。如：电池，仿牌，仿产地，液体</t>
    </r>
    <r>
      <rPr>
        <b/>
        <sz val="10"/>
        <color indexed="8"/>
        <rFont val="Arial"/>
        <charset val="134"/>
      </rPr>
      <t xml:space="preserve">, </t>
    </r>
    <r>
      <rPr>
        <b/>
        <sz val="10"/>
        <color indexed="8"/>
        <rFont val="宋体"/>
        <charset val="134"/>
      </rPr>
      <t>粉末</t>
    </r>
    <r>
      <rPr>
        <b/>
        <sz val="10"/>
        <color indexed="8"/>
        <rFont val="Arial"/>
        <charset val="134"/>
      </rPr>
      <t xml:space="preserve">,  </t>
    </r>
    <r>
      <rPr>
        <b/>
        <sz val="10"/>
        <color indexed="8"/>
        <rFont val="宋体"/>
        <charset val="134"/>
      </rPr>
      <t>腐蚀性物品</t>
    </r>
    <r>
      <rPr>
        <b/>
        <sz val="10"/>
        <color indexed="8"/>
        <rFont val="Arial"/>
        <charset val="134"/>
      </rPr>
      <t xml:space="preserve">,  </t>
    </r>
    <r>
      <rPr>
        <b/>
        <sz val="10"/>
        <color indexed="8"/>
        <rFont val="宋体"/>
        <charset val="134"/>
      </rPr>
      <t>易燃易爆物品</t>
    </r>
    <r>
      <rPr>
        <b/>
        <sz val="10"/>
        <color indexed="8"/>
        <rFont val="Arial"/>
        <charset val="134"/>
      </rPr>
      <t xml:space="preserve">, </t>
    </r>
    <r>
      <rPr>
        <b/>
        <sz val="10"/>
        <color indexed="8"/>
        <rFont val="宋体"/>
        <charset val="134"/>
      </rPr>
      <t>军火武器及有磁性的物品；</t>
    </r>
  </si>
  <si>
    <r>
      <rPr>
        <b/>
        <sz val="10"/>
        <color indexed="8"/>
        <rFont val="Arial"/>
        <charset val="134"/>
      </rPr>
      <t>9</t>
    </r>
    <r>
      <rPr>
        <b/>
        <sz val="10"/>
        <color indexed="8"/>
        <rFont val="宋体"/>
        <charset val="134"/>
      </rPr>
      <t>、对于一票多件货物的计费重量的衡量标准作出如下改变：一票货件的总计费重量依据运单内每件包裹的实际重量和体积重量中较大者计算，每票包裹的计费重量为每一件包裹的计费重量之和；</t>
    </r>
  </si>
  <si>
    <r>
      <rPr>
        <b/>
        <sz val="10"/>
        <color theme="1"/>
        <rFont val="Arial"/>
        <charset val="134"/>
      </rPr>
      <t>10</t>
    </r>
    <r>
      <rPr>
        <b/>
        <sz val="10"/>
        <color rgb="FF000000"/>
        <rFont val="宋体"/>
        <charset val="134"/>
      </rPr>
      <t>，出口伊拉克的快件每票需加收</t>
    </r>
    <r>
      <rPr>
        <b/>
        <sz val="10"/>
        <color rgb="FF000000"/>
        <rFont val="Arial"/>
        <charset val="134"/>
      </rPr>
      <t>400</t>
    </r>
    <r>
      <rPr>
        <b/>
        <sz val="10"/>
        <color rgb="FF000000"/>
        <rFont val="宋体"/>
        <charset val="134"/>
      </rPr>
      <t>元战争险；叙利亚只能发文件</t>
    </r>
    <r>
      <rPr>
        <b/>
        <sz val="10"/>
        <color rgb="FF000000"/>
        <rFont val="Arial"/>
        <charset val="134"/>
      </rPr>
      <t>,</t>
    </r>
    <r>
      <rPr>
        <b/>
        <sz val="10"/>
        <color rgb="FF000000"/>
        <rFont val="宋体"/>
        <charset val="134"/>
      </rPr>
      <t>每票需加收</t>
    </r>
    <r>
      <rPr>
        <b/>
        <sz val="10"/>
        <color rgb="FF000000"/>
        <rFont val="Arial"/>
        <charset val="134"/>
      </rPr>
      <t>100</t>
    </r>
    <r>
      <rPr>
        <b/>
        <sz val="10"/>
        <color rgb="FF000000"/>
        <rFont val="宋体"/>
        <charset val="134"/>
      </rPr>
      <t>元；也门每票加收</t>
    </r>
    <r>
      <rPr>
        <b/>
        <sz val="10"/>
        <color rgb="FF000000"/>
        <rFont val="Arial"/>
        <charset val="134"/>
      </rPr>
      <t>150</t>
    </r>
    <r>
      <rPr>
        <b/>
        <sz val="10"/>
        <color rgb="FF000000"/>
        <rFont val="宋体"/>
        <charset val="134"/>
      </rPr>
      <t>元；</t>
    </r>
  </si>
  <si>
    <r>
      <rPr>
        <b/>
        <sz val="10"/>
        <rFont val="Arial"/>
        <charset val="134"/>
      </rPr>
      <t>11</t>
    </r>
    <r>
      <rPr>
        <b/>
        <sz val="10"/>
        <rFont val="宋体"/>
        <charset val="134"/>
      </rPr>
      <t>，此价格有效期自</t>
    </r>
    <r>
      <rPr>
        <b/>
        <sz val="10"/>
        <rFont val="Arial"/>
        <charset val="134"/>
      </rPr>
      <t>2020</t>
    </r>
    <r>
      <rPr>
        <b/>
        <sz val="10"/>
        <rFont val="宋体"/>
        <charset val="134"/>
      </rPr>
      <t>年</t>
    </r>
    <r>
      <rPr>
        <b/>
        <sz val="10"/>
        <rFont val="Arial"/>
        <charset val="134"/>
      </rPr>
      <t>1</t>
    </r>
    <r>
      <rPr>
        <b/>
        <sz val="10"/>
        <rFont val="宋体"/>
        <charset val="134"/>
      </rPr>
      <t>月</t>
    </r>
    <r>
      <rPr>
        <b/>
        <sz val="10"/>
        <rFont val="Arial"/>
        <charset val="134"/>
      </rPr>
      <t>1</t>
    </r>
    <r>
      <rPr>
        <b/>
        <sz val="10"/>
        <rFont val="宋体"/>
        <charset val="134"/>
      </rPr>
      <t>日开始，若有变动，我司将提前通知。</t>
    </r>
  </si>
  <si>
    <t>国际及台港澳EMS速递邮件资费表</t>
  </si>
  <si>
    <t>资</t>
  </si>
  <si>
    <r>
      <rPr>
        <sz val="9"/>
        <rFont val="宋体"/>
        <charset val="134"/>
      </rPr>
      <t>国</t>
    </r>
    <r>
      <rPr>
        <sz val="9"/>
        <rFont val="Times New Roman"/>
        <charset val="134"/>
      </rPr>
      <t xml:space="preserve"> </t>
    </r>
    <r>
      <rPr>
        <sz val="9"/>
        <rFont val="宋体"/>
        <charset val="134"/>
      </rPr>
      <t>际</t>
    </r>
    <r>
      <rPr>
        <sz val="9"/>
        <rFont val="Times New Roman"/>
        <charset val="134"/>
      </rPr>
      <t xml:space="preserve"> </t>
    </r>
    <r>
      <rPr>
        <sz val="9"/>
        <rFont val="宋体"/>
        <charset val="134"/>
      </rPr>
      <t>及</t>
    </r>
    <r>
      <rPr>
        <sz val="9"/>
        <rFont val="Times New Roman"/>
        <charset val="134"/>
      </rPr>
      <t xml:space="preserve"> </t>
    </r>
    <r>
      <rPr>
        <sz val="9"/>
        <rFont val="宋体"/>
        <charset val="134"/>
      </rPr>
      <t>台</t>
    </r>
    <r>
      <rPr>
        <sz val="9"/>
        <rFont val="Times New Roman"/>
        <charset val="134"/>
      </rPr>
      <t xml:space="preserve"> </t>
    </r>
    <r>
      <rPr>
        <sz val="9"/>
        <rFont val="宋体"/>
        <charset val="134"/>
      </rPr>
      <t>港</t>
    </r>
    <r>
      <rPr>
        <sz val="9"/>
        <rFont val="Times New Roman"/>
        <charset val="134"/>
      </rPr>
      <t xml:space="preserve"> </t>
    </r>
    <r>
      <rPr>
        <sz val="9"/>
        <rFont val="宋体"/>
        <charset val="134"/>
      </rPr>
      <t>澳</t>
    </r>
    <r>
      <rPr>
        <sz val="9"/>
        <rFont val="Times New Roman"/>
        <charset val="134"/>
      </rPr>
      <t xml:space="preserve"> </t>
    </r>
  </si>
  <si>
    <r>
      <rPr>
        <sz val="9"/>
        <rFont val="宋体"/>
        <charset val="134"/>
      </rPr>
      <t>起重</t>
    </r>
    <r>
      <rPr>
        <sz val="9"/>
        <rFont val="Times New Roman"/>
        <charset val="134"/>
      </rPr>
      <t>500</t>
    </r>
    <r>
      <rPr>
        <sz val="9"/>
        <rFont val="宋体"/>
        <charset val="134"/>
      </rPr>
      <t>克</t>
    </r>
  </si>
  <si>
    <t>续  重</t>
  </si>
  <si>
    <t>费</t>
  </si>
  <si>
    <r>
      <rPr>
        <sz val="9"/>
        <rFont val="宋体"/>
        <charset val="134"/>
      </rPr>
      <t>特</t>
    </r>
    <r>
      <rPr>
        <sz val="9"/>
        <rFont val="Times New Roman"/>
        <charset val="134"/>
      </rPr>
      <t xml:space="preserve"> </t>
    </r>
    <r>
      <rPr>
        <sz val="9"/>
        <rFont val="宋体"/>
        <charset val="134"/>
      </rPr>
      <t>快</t>
    </r>
    <r>
      <rPr>
        <sz val="9"/>
        <rFont val="Times New Roman"/>
        <charset val="134"/>
      </rPr>
      <t xml:space="preserve"> </t>
    </r>
    <r>
      <rPr>
        <sz val="9"/>
        <rFont val="宋体"/>
        <charset val="134"/>
      </rPr>
      <t>专</t>
    </r>
    <r>
      <rPr>
        <sz val="9"/>
        <rFont val="Times New Roman"/>
        <charset val="134"/>
      </rPr>
      <t xml:space="preserve"> </t>
    </r>
    <r>
      <rPr>
        <sz val="9"/>
        <rFont val="宋体"/>
        <charset val="134"/>
      </rPr>
      <t>递</t>
    </r>
    <r>
      <rPr>
        <sz val="9"/>
        <rFont val="Times New Roman"/>
        <charset val="134"/>
      </rPr>
      <t xml:space="preserve"> </t>
    </r>
    <r>
      <rPr>
        <sz val="9"/>
        <rFont val="宋体"/>
        <charset val="134"/>
      </rPr>
      <t>邮</t>
    </r>
    <r>
      <rPr>
        <sz val="9"/>
        <rFont val="Times New Roman"/>
        <charset val="134"/>
      </rPr>
      <t xml:space="preserve"> </t>
    </r>
    <r>
      <rPr>
        <sz val="9"/>
        <rFont val="宋体"/>
        <charset val="134"/>
      </rPr>
      <t>件</t>
    </r>
    <r>
      <rPr>
        <sz val="9"/>
        <rFont val="Times New Roman"/>
        <charset val="134"/>
      </rPr>
      <t>(EMS)</t>
    </r>
  </si>
  <si>
    <t>及以内</t>
  </si>
  <si>
    <t>每500克或</t>
  </si>
  <si>
    <t>区</t>
  </si>
  <si>
    <r>
      <rPr>
        <sz val="9"/>
        <rFont val="Times New Roman"/>
        <charset val="134"/>
      </rPr>
      <t xml:space="preserve"> </t>
    </r>
    <r>
      <rPr>
        <sz val="9"/>
        <rFont val="宋体"/>
        <charset val="134"/>
      </rPr>
      <t>通</t>
    </r>
    <r>
      <rPr>
        <sz val="9"/>
        <rFont val="Times New Roman"/>
        <charset val="134"/>
      </rPr>
      <t xml:space="preserve"> </t>
    </r>
    <r>
      <rPr>
        <sz val="9"/>
        <rFont val="宋体"/>
        <charset val="134"/>
      </rPr>
      <t>达</t>
    </r>
    <r>
      <rPr>
        <sz val="9"/>
        <rFont val="Times New Roman"/>
        <charset val="134"/>
      </rPr>
      <t xml:space="preserve"> </t>
    </r>
    <r>
      <rPr>
        <sz val="9"/>
        <rFont val="宋体"/>
        <charset val="134"/>
      </rPr>
      <t>国 家 地 区</t>
    </r>
  </si>
  <si>
    <t>物品</t>
  </si>
  <si>
    <t>其零 数</t>
  </si>
  <si>
    <t>一区</t>
  </si>
  <si>
    <t xml:space="preserve">澳门 台湾 香港  </t>
  </si>
  <si>
    <t>二区</t>
  </si>
  <si>
    <t xml:space="preserve">朝鲜 韩国 日本 </t>
  </si>
  <si>
    <t>三区</t>
  </si>
  <si>
    <t>菲律宾 柬埔寨 马来西亚 蒙古 泰国 新加坡 印度尼西亚 越南</t>
  </si>
  <si>
    <t>四区</t>
  </si>
  <si>
    <t xml:space="preserve">澳大利亚 巴布亚新几内亚  新西兰 </t>
  </si>
  <si>
    <t>五区</t>
  </si>
  <si>
    <t>六区</t>
  </si>
  <si>
    <t>爱尔兰 奥地利 比利时 丹麦 德国 法国 芬兰  加拿大 卢森堡 马耳他 挪威 葡萄牙 瑞典 瑞士 西班牙 希腊 意大利 英国</t>
  </si>
  <si>
    <t>七区</t>
  </si>
  <si>
    <t>巴基斯坦 老挝 孟加拉国 尼泊尔 斯里兰卡 土耳其 印度</t>
  </si>
  <si>
    <t>八区</t>
  </si>
  <si>
    <t>阿根廷 阿联酋 巴拿马 巴西 白俄罗斯 波兰 俄罗斯 哥伦比亚 古巴 圭亚那 捷克 秘鲁 墨西哥 乌克兰 匈牙利 以色列 约旦</t>
  </si>
  <si>
    <t xml:space="preserve"> </t>
  </si>
  <si>
    <t>九区</t>
  </si>
  <si>
    <t>阿曼 埃及 埃塞俄比亚 爱沙尼亚 巴林 保加利亚 博茨瓦纳 布基纳法索 刚果（布） 刚果（金） 哈萨克斯坦 吉布提 几内亚 加纳 加蓬 卡塔尔 开曼群岛 科特迪瓦 科威特 克罗地亚 肯尼亚 拉脱维亚 卢旺达 罗马尼亚 马达加斯加 马里 摩洛哥 莫桑比克 尼日尔 尼日利亚 塞内加尔 塞浦路斯 沙特阿拉伯 突尼斯 乌干达 叙利亚 伊朗 乍得</t>
  </si>
  <si>
    <r>
      <rPr>
        <b/>
        <sz val="10"/>
        <rFont val="Times New Roman"/>
        <charset val="134"/>
      </rPr>
      <t xml:space="preserve"> </t>
    </r>
    <r>
      <rPr>
        <b/>
        <sz val="10"/>
        <rFont val="宋体"/>
        <charset val="134"/>
      </rPr>
      <t>1、具体通达国家及重量，尺寸标准来电咨询！</t>
    </r>
  </si>
  <si>
    <r>
      <rPr>
        <b/>
        <sz val="10"/>
        <rFont val="Times New Roman"/>
        <charset val="134"/>
      </rPr>
      <t xml:space="preserve"> 2</t>
    </r>
    <r>
      <rPr>
        <b/>
        <sz val="10"/>
        <rFont val="宋体"/>
        <charset val="134"/>
      </rPr>
      <t>、</t>
    </r>
    <r>
      <rPr>
        <b/>
        <sz val="10"/>
        <rFont val="Times New Roman"/>
        <charset val="134"/>
      </rPr>
      <t>EMS</t>
    </r>
    <r>
      <rPr>
        <b/>
        <sz val="10"/>
        <rFont val="宋体"/>
        <charset val="134"/>
      </rPr>
      <t>报价变动性较大</t>
    </r>
    <r>
      <rPr>
        <b/>
        <sz val="10"/>
        <rFont val="Times New Roman"/>
        <charset val="134"/>
      </rPr>
      <t>,</t>
    </r>
    <r>
      <rPr>
        <b/>
        <sz val="10"/>
        <rFont val="宋体"/>
        <charset val="134"/>
      </rPr>
      <t>交货时最好请来电咨询</t>
    </r>
    <r>
      <rPr>
        <b/>
        <sz val="10"/>
        <rFont val="Times New Roman"/>
        <charset val="134"/>
      </rPr>
      <t>.</t>
    </r>
  </si>
  <si>
    <t>韩国，台湾</t>
  </si>
  <si>
    <t>马来西亚、新加坡，菲律宾，泰国，越南，文莱，印度尼西亚</t>
  </si>
  <si>
    <t>德国，英国，法国，挪威，瑞士，荷兰，丹麦，芬兰，瑞典，波兰，比利时，意大利，葡萄牙，西班牙</t>
  </si>
  <si>
    <t>安道尔，奥地利，不丹，瑞士，捷克，芬兰，直布罗陀，格陵兰，希腊，匈牙利，加那利群岛，爱尔兰，列支敦士登，卢森堡，摩纳哥，圣马力诺，梵蒂冈，威尔士，</t>
  </si>
  <si>
    <t>孟加拉，冰岛，斯里兰卡，马耳他，巴基斯坦，尼泊尔，印度，斯洛伐克，土耳其</t>
  </si>
  <si>
    <r>
      <rPr>
        <b/>
        <sz val="14"/>
        <color indexed="10"/>
        <rFont val="宋体"/>
        <charset val="134"/>
      </rPr>
      <t>2</t>
    </r>
    <r>
      <rPr>
        <b/>
        <sz val="14"/>
        <color indexed="10"/>
        <rFont val="宋体"/>
        <charset val="134"/>
      </rPr>
      <t>3</t>
    </r>
    <r>
      <rPr>
        <b/>
        <sz val="14"/>
        <color indexed="10"/>
        <rFont val="宋体"/>
        <charset val="134"/>
      </rPr>
      <t>-44KG</t>
    </r>
  </si>
  <si>
    <t>501-1000KG</t>
  </si>
  <si>
    <t>1001-1999KG</t>
  </si>
</sst>
</file>

<file path=xl/styles.xml><?xml version="1.0" encoding="utf-8"?>
<styleSheet xmlns="http://schemas.openxmlformats.org/spreadsheetml/2006/main">
  <numFmts count="53">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 numFmtId="177" formatCode="_(* #,##0.00_);_(* \(#,##0.00\);_(* &quot;-&quot;??_);_(@_)"/>
    <numFmt numFmtId="178" formatCode="#,##0_);[Red]\(#,##0\)"/>
    <numFmt numFmtId="179" formatCode="mmmm"/>
    <numFmt numFmtId="180" formatCode="_(* #,##0.00000_);_(* \(#,##0.00000\);_(* &quot;-&quot;?_);_(@_)"/>
    <numFmt numFmtId="181" formatCode="_-[$£-809]* #,##0.00_-;\-[$£-809]* #,##0.00_-;_-[$£-809]* &quot;-&quot;??_-;_-@_-"/>
    <numFmt numFmtId="182" formatCode="&quot;L.&quot;\ #,##0.00;[Red]\-&quot;L.&quot;\ #,##0.00"/>
    <numFmt numFmtId="183" formatCode="#,##0.0_);[Red]\(#,##0.0\)"/>
    <numFmt numFmtId="184" formatCode="[$$-409]#,##0.00;[Red][$$-409]#,##0.00"/>
    <numFmt numFmtId="185" formatCode="#,##0_ ;[Red]\-#,##0\ "/>
    <numFmt numFmtId="186" formatCode="0_);[Red]\(0\)"/>
    <numFmt numFmtId="187" formatCode="_-&quot;L.&quot;\ * #,##0_-;\-&quot;L.&quot;\ * #,##0_-;_-&quot;L.&quot;\ * &quot;-&quot;_-;_-@_-"/>
    <numFmt numFmtId="188" formatCode="0.0000%"/>
    <numFmt numFmtId="189" formatCode="0.00;[Red]0.00"/>
    <numFmt numFmtId="190" formatCode="#,##0.0000;[Red]\(#,##0.0000\)"/>
    <numFmt numFmtId="191" formatCode="0_ "/>
    <numFmt numFmtId="192" formatCode="#,###.0;[Red]\(#,##0.0\)"/>
    <numFmt numFmtId="193" formatCode="#,##0.0\ _D_M;\-#,##0.0\ _D_M"/>
    <numFmt numFmtId="194" formatCode="0.000000000000000"/>
    <numFmt numFmtId="195" formatCode="0.000%"/>
    <numFmt numFmtId="196" formatCode="_(* #,##0.0_);_(* \(#,##0.0\);_(* &quot;-&quot;??_);_(@_)"/>
    <numFmt numFmtId="197" formatCode="0.00_);[Red]\(0.00\)"/>
    <numFmt numFmtId="198" formatCode="_-* #,##0.00_-;\-* #,##0.00_-;_-* &quot;-&quot;??_-;_-@_-"/>
    <numFmt numFmtId="199" formatCode="[$-1010804]General"/>
    <numFmt numFmtId="200" formatCode="0.0"/>
    <numFmt numFmtId="201" formatCode="##,##0.0;[Red]\(#,##0.0\)"/>
    <numFmt numFmtId="202" formatCode="0.0;_瀀"/>
    <numFmt numFmtId="203" formatCode="0.0_);[Red]\(0.0\)"/>
    <numFmt numFmtId="204" formatCode="0.0;[Red]0.0"/>
    <numFmt numFmtId="205" formatCode="#,##0.00;[Red]\(#,##0.00\)"/>
    <numFmt numFmtId="206" formatCode="_(&quot;$&quot;* #,##0.00_);_(&quot;$&quot;* \(#,##0.00\);_(&quot;$&quot;* &quot;-&quot;??_);_(@_)"/>
    <numFmt numFmtId="207" formatCode="0.0_);\(0.0\)"/>
    <numFmt numFmtId="208" formatCode="#,##0.0;[Red]\-#,##0.0"/>
    <numFmt numFmtId="209" formatCode="[$-409]mmmm\ d\,\ yyyy;@"/>
    <numFmt numFmtId="210" formatCode="#,##0.0"/>
    <numFmt numFmtId="211" formatCode="_-&quot;L.&quot;\ * #,##0.00_-;\-&quot;L.&quot;\ * #,##0.00_-;_-&quot;L.&quot;\ * &quot;-&quot;??_-;_-@_-"/>
    <numFmt numFmtId="212" formatCode="#,##0.0_);\(#,##0.0\);#,##0.0_);@_)"/>
    <numFmt numFmtId="213" formatCode="0.0%;[Red]\(0.0\)%"/>
    <numFmt numFmtId="214" formatCode="0.0_ "/>
    <numFmt numFmtId="215" formatCode="_(* #,##0_);_(* \(#,##0\);_(* &quot;-&quot;?_);_(@_)"/>
    <numFmt numFmtId="216" formatCode="#,##0.0;[Red]\(#,##0.0\)"/>
    <numFmt numFmtId="217" formatCode="#,##0.0_);\(#,##0.0\)"/>
    <numFmt numFmtId="218" formatCode="#,##0.00_ ;[Red]\-#,##0.00\ "/>
    <numFmt numFmtId="219" formatCode="_([$€-2]* #,##0.00_);_([$€-2]* \(#,##0.00\);_([$€-2]* &quot;-&quot;??_)"/>
    <numFmt numFmtId="220" formatCode="_(* #,##0_);_(* \(#,##0\);_(* &quot;-&quot;??_);_(@_)"/>
    <numFmt numFmtId="221" formatCode="&quot;L.&quot;\ #,##0.00;\-&quot;L.&quot;\ #,##0.00"/>
    <numFmt numFmtId="222" formatCode="0.0000000000"/>
    <numFmt numFmtId="223" formatCode="#,##0.000;[Red]\(#,##0.000\)"/>
    <numFmt numFmtId="224" formatCode="0.00_ "/>
  </numFmts>
  <fonts count="406">
    <font>
      <sz val="12"/>
      <name val="宋体"/>
      <charset val="134"/>
    </font>
    <font>
      <sz val="12"/>
      <color indexed="8"/>
      <name val="宋体"/>
      <charset val="134"/>
    </font>
    <font>
      <b/>
      <sz val="12"/>
      <color indexed="10"/>
      <name val="宋体"/>
      <charset val="134"/>
    </font>
    <font>
      <b/>
      <sz val="10"/>
      <color indexed="10"/>
      <name val="宋体"/>
      <charset val="134"/>
    </font>
    <font>
      <b/>
      <sz val="14"/>
      <color indexed="10"/>
      <name val="宋体"/>
      <charset val="134"/>
    </font>
    <font>
      <sz val="9"/>
      <name val="Arial"/>
      <charset val="134"/>
    </font>
    <font>
      <b/>
      <sz val="11"/>
      <color indexed="10"/>
      <name val="宋体"/>
      <charset val="134"/>
    </font>
    <font>
      <b/>
      <sz val="22"/>
      <color indexed="12"/>
      <name val="宋体"/>
      <charset val="134"/>
    </font>
    <font>
      <sz val="16"/>
      <name val="黑体"/>
      <charset val="134"/>
    </font>
    <font>
      <sz val="9"/>
      <name val="宋体"/>
      <charset val="134"/>
    </font>
    <font>
      <u/>
      <sz val="12"/>
      <color indexed="20"/>
      <name val="宋体"/>
      <charset val="134"/>
    </font>
    <font>
      <sz val="9"/>
      <name val="Times New Roman"/>
      <charset val="134"/>
    </font>
    <font>
      <sz val="9"/>
      <name val="仿宋_GB2312"/>
      <charset val="134"/>
    </font>
    <font>
      <sz val="12"/>
      <name val="仿宋_GB2312"/>
      <charset val="134"/>
    </font>
    <font>
      <sz val="9"/>
      <color indexed="8"/>
      <name val="仿宋_GB2312"/>
      <charset val="134"/>
    </font>
    <font>
      <b/>
      <sz val="10.5"/>
      <name val="Times New Roman"/>
      <charset val="134"/>
    </font>
    <font>
      <b/>
      <sz val="12"/>
      <name val="宋体"/>
      <charset val="134"/>
    </font>
    <font>
      <b/>
      <sz val="10"/>
      <name val="Times New Roman"/>
      <charset val="134"/>
    </font>
    <font>
      <b/>
      <sz val="16"/>
      <color indexed="14"/>
      <name val="宋体"/>
      <charset val="134"/>
    </font>
    <font>
      <sz val="11"/>
      <color theme="1"/>
      <name val="宋体"/>
      <charset val="134"/>
      <scheme val="minor"/>
    </font>
    <font>
      <b/>
      <sz val="24"/>
      <color indexed="12"/>
      <name val="宋体"/>
      <charset val="134"/>
    </font>
    <font>
      <b/>
      <sz val="14"/>
      <color indexed="12"/>
      <name val="宋体"/>
      <charset val="134"/>
    </font>
    <font>
      <sz val="10"/>
      <color indexed="12"/>
      <name val="宋体"/>
      <charset val="134"/>
    </font>
    <font>
      <sz val="10"/>
      <color indexed="12"/>
      <name val="Helv"/>
      <charset val="134"/>
    </font>
    <font>
      <b/>
      <sz val="26"/>
      <name val="宋体"/>
      <charset val="134"/>
    </font>
    <font>
      <b/>
      <sz val="10"/>
      <color theme="1"/>
      <name val="Arial"/>
      <charset val="134"/>
    </font>
    <font>
      <b/>
      <sz val="10"/>
      <color indexed="8"/>
      <name val="Arial"/>
      <charset val="134"/>
    </font>
    <font>
      <b/>
      <sz val="10"/>
      <name val="Arial"/>
      <charset val="134"/>
    </font>
    <font>
      <b/>
      <sz val="10"/>
      <color rgb="FF000000"/>
      <name val="微软雅黑"/>
      <charset val="134"/>
    </font>
    <font>
      <b/>
      <sz val="10"/>
      <color theme="1"/>
      <name val="微软雅黑"/>
      <charset val="134"/>
    </font>
    <font>
      <b/>
      <sz val="10"/>
      <name val="微软雅黑"/>
      <charset val="134"/>
    </font>
    <font>
      <u/>
      <sz val="12"/>
      <color indexed="12"/>
      <name val="宋体"/>
      <charset val="134"/>
    </font>
    <font>
      <b/>
      <sz val="11"/>
      <name val="Arial"/>
      <charset val="134"/>
    </font>
    <font>
      <sz val="11"/>
      <color indexed="8"/>
      <name val="宋体"/>
      <charset val="134"/>
      <scheme val="minor"/>
    </font>
    <font>
      <sz val="28"/>
      <color rgb="FF000000"/>
      <name val="Calibri"/>
      <charset val="134"/>
    </font>
    <font>
      <sz val="22"/>
      <color rgb="FFD40511"/>
      <name val="Calibri"/>
      <charset val="134"/>
    </font>
    <font>
      <sz val="19"/>
      <color rgb="FFD40511"/>
      <name val="Calibri"/>
      <charset val="134"/>
    </font>
    <font>
      <sz val="16"/>
      <color rgb="FFC8000F"/>
      <name val="Calibri"/>
      <charset val="134"/>
    </font>
    <font>
      <sz val="11"/>
      <name val="Calibri"/>
      <charset val="134"/>
    </font>
    <font>
      <b/>
      <sz val="18"/>
      <name val="宋体"/>
      <charset val="134"/>
    </font>
    <font>
      <sz val="13"/>
      <color rgb="FF000000"/>
      <name val="Calibri"/>
      <charset val="134"/>
    </font>
    <font>
      <u/>
      <sz val="12"/>
      <color rgb="FF800080"/>
      <name val="宋体"/>
      <charset val="134"/>
    </font>
    <font>
      <b/>
      <sz val="22"/>
      <color indexed="51"/>
      <name val="黑体"/>
      <charset val="134"/>
    </font>
    <font>
      <sz val="12"/>
      <color indexed="18"/>
      <name val="宋体"/>
      <charset val="134"/>
    </font>
    <font>
      <b/>
      <sz val="12"/>
      <color indexed="8"/>
      <name val="宋体"/>
      <charset val="134"/>
    </font>
    <font>
      <b/>
      <sz val="12"/>
      <color indexed="0"/>
      <name val="宋体"/>
      <charset val="134"/>
    </font>
    <font>
      <b/>
      <sz val="12"/>
      <color rgb="FF000000"/>
      <name val="宋体"/>
      <charset val="134"/>
    </font>
    <font>
      <b/>
      <sz val="9"/>
      <color indexed="8"/>
      <name val="Arial"/>
      <charset val="134"/>
    </font>
    <font>
      <b/>
      <sz val="9"/>
      <color indexed="12"/>
      <name val="Arial"/>
      <charset val="134"/>
    </font>
    <font>
      <sz val="9"/>
      <color indexed="8"/>
      <name val="Times New Roman"/>
      <charset val="134"/>
    </font>
    <font>
      <b/>
      <sz val="20"/>
      <name val="宋体"/>
      <charset val="134"/>
    </font>
    <font>
      <b/>
      <sz val="9"/>
      <name val="宋体"/>
      <charset val="134"/>
    </font>
    <font>
      <b/>
      <sz val="9"/>
      <name val="宋体"/>
      <charset val="0"/>
    </font>
    <font>
      <b/>
      <sz val="9"/>
      <name val="Arial"/>
      <charset val="0"/>
    </font>
    <font>
      <sz val="9"/>
      <color rgb="FFFF0000"/>
      <name val="Arial"/>
      <charset val="0"/>
    </font>
    <font>
      <sz val="9"/>
      <name val="Arial"/>
      <charset val="0"/>
    </font>
    <font>
      <sz val="12"/>
      <name val="Arial"/>
      <charset val="0"/>
    </font>
    <font>
      <sz val="10"/>
      <name val="Arial"/>
      <charset val="0"/>
    </font>
    <font>
      <sz val="12"/>
      <color rgb="FFFF0000"/>
      <name val="宋体"/>
      <charset val="134"/>
    </font>
    <font>
      <b/>
      <sz val="16"/>
      <color indexed="8"/>
      <name val="微软雅黑"/>
      <charset val="134"/>
    </font>
    <font>
      <sz val="8"/>
      <name val="微软雅黑"/>
      <charset val="134"/>
    </font>
    <font>
      <b/>
      <sz val="24"/>
      <color rgb="FFFF0000"/>
      <name val="宋体"/>
      <charset val="134"/>
      <scheme val="major"/>
    </font>
    <font>
      <b/>
      <sz val="11"/>
      <name val="微软雅黑"/>
      <charset val="134"/>
    </font>
    <font>
      <b/>
      <sz val="9"/>
      <name val="微软雅黑"/>
      <charset val="134"/>
    </font>
    <font>
      <sz val="11"/>
      <color indexed="8"/>
      <name val="微软雅黑"/>
      <charset val="134"/>
    </font>
    <font>
      <b/>
      <sz val="11"/>
      <color indexed="8"/>
      <name val="微软雅黑"/>
      <charset val="134"/>
    </font>
    <font>
      <sz val="10"/>
      <color indexed="8"/>
      <name val="微软雅黑"/>
      <charset val="134"/>
    </font>
    <font>
      <sz val="12"/>
      <color indexed="10"/>
      <name val="宋体"/>
      <charset val="134"/>
    </font>
    <font>
      <sz val="10"/>
      <color indexed="10"/>
      <name val="宋体"/>
      <charset val="134"/>
    </font>
    <font>
      <sz val="12"/>
      <name val="Arial"/>
      <charset val="134"/>
    </font>
    <font>
      <b/>
      <sz val="12"/>
      <name val="Arial"/>
      <charset val="134"/>
    </font>
    <font>
      <b/>
      <sz val="14"/>
      <color rgb="FFFF0000"/>
      <name val="宋体"/>
      <charset val="134"/>
    </font>
    <font>
      <b/>
      <sz val="11"/>
      <name val="新宋体"/>
      <charset val="134"/>
    </font>
    <font>
      <b/>
      <sz val="10"/>
      <color rgb="FFFF0000"/>
      <name val="微软雅黑"/>
      <charset val="134"/>
    </font>
    <font>
      <sz val="10"/>
      <color rgb="FF000000"/>
      <name val="宋体"/>
      <charset val="134"/>
    </font>
    <font>
      <b/>
      <sz val="14"/>
      <name val="宋体"/>
      <charset val="134"/>
    </font>
    <font>
      <b/>
      <sz val="18"/>
      <color rgb="FFFF0000"/>
      <name val="微软雅黑"/>
      <charset val="134"/>
    </font>
    <font>
      <b/>
      <sz val="12"/>
      <color rgb="FF000000"/>
      <name val="Arial"/>
      <charset val="0"/>
    </font>
    <font>
      <b/>
      <sz val="12"/>
      <color theme="3"/>
      <name val="宋体"/>
      <charset val="134"/>
    </font>
    <font>
      <b/>
      <sz val="12"/>
      <color theme="1"/>
      <name val="宋体"/>
      <charset val="134"/>
    </font>
    <font>
      <b/>
      <sz val="12"/>
      <color rgb="FFFF0000"/>
      <name val="宋体"/>
      <charset val="134"/>
    </font>
    <font>
      <b/>
      <sz val="11"/>
      <color indexed="8"/>
      <name val="宋体"/>
      <charset val="134"/>
    </font>
    <font>
      <b/>
      <sz val="16"/>
      <color indexed="10"/>
      <name val="宋体"/>
      <charset val="134"/>
    </font>
    <font>
      <b/>
      <sz val="14"/>
      <color indexed="8"/>
      <name val="宋体"/>
      <charset val="134"/>
    </font>
    <font>
      <sz val="10"/>
      <color indexed="8"/>
      <name val="宋体"/>
      <charset val="134"/>
    </font>
    <font>
      <b/>
      <sz val="10"/>
      <color indexed="8"/>
      <name val="宋体"/>
      <charset val="134"/>
    </font>
    <font>
      <sz val="14"/>
      <color indexed="10"/>
      <name val="宋体"/>
      <charset val="134"/>
    </font>
    <font>
      <sz val="11"/>
      <name val="宋体"/>
      <charset val="134"/>
    </font>
    <font>
      <sz val="12"/>
      <color indexed="9"/>
      <name val="宋体"/>
      <charset val="134"/>
    </font>
    <font>
      <sz val="12"/>
      <color theme="1"/>
      <name val="宋体"/>
      <charset val="134"/>
    </font>
    <font>
      <b/>
      <sz val="14"/>
      <color theme="1"/>
      <name val="宋体"/>
      <charset val="134"/>
    </font>
    <font>
      <b/>
      <sz val="16"/>
      <color rgb="FFFF0000"/>
      <name val="宋体"/>
      <charset val="134"/>
    </font>
    <font>
      <b/>
      <sz val="16"/>
      <color theme="1"/>
      <name val="宋体"/>
      <charset val="134"/>
    </font>
    <font>
      <b/>
      <sz val="9"/>
      <color theme="1"/>
      <name val="宋体"/>
      <charset val="134"/>
    </font>
    <font>
      <b/>
      <sz val="9"/>
      <color rgb="FFFF0000"/>
      <name val="宋体"/>
      <charset val="134"/>
    </font>
    <font>
      <sz val="9"/>
      <color theme="1"/>
      <name val="宋体"/>
      <charset val="134"/>
    </font>
    <font>
      <sz val="10"/>
      <name val="宋体"/>
      <charset val="134"/>
    </font>
    <font>
      <b/>
      <sz val="24"/>
      <name val="宋体"/>
      <charset val="134"/>
    </font>
    <font>
      <b/>
      <sz val="12"/>
      <color rgb="FFFF0000"/>
      <name val="宋体"/>
      <charset val="134"/>
      <scheme val="major"/>
    </font>
    <font>
      <b/>
      <sz val="12"/>
      <color theme="1"/>
      <name val="宋体"/>
      <charset val="134"/>
      <scheme val="major"/>
    </font>
    <font>
      <b/>
      <sz val="9"/>
      <color theme="1"/>
      <name val="宋体"/>
      <charset val="134"/>
      <scheme val="major"/>
    </font>
    <font>
      <sz val="12"/>
      <name val="宋体"/>
      <charset val="134"/>
      <scheme val="major"/>
    </font>
    <font>
      <b/>
      <sz val="9"/>
      <color rgb="FFFF0000"/>
      <name val="宋体"/>
      <charset val="134"/>
      <scheme val="major"/>
    </font>
    <font>
      <sz val="12"/>
      <color rgb="FFFF0000"/>
      <name val="宋体"/>
      <charset val="134"/>
      <scheme val="major"/>
    </font>
    <font>
      <sz val="12"/>
      <color theme="1"/>
      <name val="宋体"/>
      <charset val="134"/>
      <scheme val="major"/>
    </font>
    <font>
      <b/>
      <sz val="12"/>
      <name val="宋体"/>
      <charset val="134"/>
      <scheme val="major"/>
    </font>
    <font>
      <b/>
      <u/>
      <sz val="9"/>
      <color theme="1"/>
      <name val="宋体"/>
      <charset val="134"/>
      <scheme val="minor"/>
    </font>
    <font>
      <sz val="11"/>
      <color theme="1"/>
      <name val="宋体"/>
      <charset val="134"/>
    </font>
    <font>
      <sz val="9"/>
      <color theme="1"/>
      <name val="宋体"/>
      <charset val="134"/>
      <scheme val="minor"/>
    </font>
    <font>
      <sz val="9"/>
      <color rgb="FFFF0000"/>
      <name val="宋体"/>
      <charset val="134"/>
    </font>
    <font>
      <sz val="11"/>
      <color indexed="8"/>
      <name val="宋体"/>
      <charset val="134"/>
    </font>
    <font>
      <sz val="20"/>
      <name val="宋体"/>
      <charset val="134"/>
    </font>
    <font>
      <b/>
      <sz val="9"/>
      <color indexed="8"/>
      <name val="宋体"/>
      <charset val="134"/>
    </font>
    <font>
      <sz val="10"/>
      <color rgb="FFFF0000"/>
      <name val="Arial"/>
      <charset val="0"/>
    </font>
    <font>
      <sz val="9"/>
      <color indexed="10"/>
      <name val="Arial"/>
      <charset val="134"/>
    </font>
    <font>
      <b/>
      <sz val="11"/>
      <color indexed="8"/>
      <name val="Arial"/>
      <charset val="134"/>
    </font>
    <font>
      <sz val="9"/>
      <color indexed="10"/>
      <name val="Arial"/>
      <charset val="0"/>
    </font>
    <font>
      <b/>
      <sz val="11"/>
      <name val="宋体"/>
      <charset val="134"/>
    </font>
    <font>
      <b/>
      <sz val="12"/>
      <color indexed="18"/>
      <name val="宋体"/>
      <charset val="134"/>
    </font>
    <font>
      <sz val="12"/>
      <color indexed="12"/>
      <name val="宋体"/>
      <charset val="134"/>
    </font>
    <font>
      <sz val="14"/>
      <color indexed="8"/>
      <name val="宋体"/>
      <charset val="134"/>
    </font>
    <font>
      <sz val="10"/>
      <color indexed="48"/>
      <name val="宋体"/>
      <charset val="134"/>
    </font>
    <font>
      <sz val="10"/>
      <name val="Geneva"/>
      <charset val="134"/>
    </font>
    <font>
      <sz val="10"/>
      <color indexed="8"/>
      <name val="Geneva"/>
      <charset val="134"/>
    </font>
    <font>
      <b/>
      <sz val="18"/>
      <name val="MS Sans Serif"/>
      <charset val="134"/>
    </font>
    <font>
      <sz val="12"/>
      <name val="Times New Roman"/>
      <charset val="134"/>
    </font>
    <font>
      <b/>
      <u/>
      <sz val="18"/>
      <name val="宋体"/>
      <charset val="134"/>
    </font>
    <font>
      <b/>
      <sz val="18"/>
      <color indexed="8"/>
      <name val="宋体"/>
      <charset val="134"/>
    </font>
    <font>
      <sz val="11"/>
      <name val="Times New Roman"/>
      <charset val="134"/>
    </font>
    <font>
      <sz val="10"/>
      <name val="黑体"/>
      <charset val="134"/>
    </font>
    <font>
      <b/>
      <sz val="9"/>
      <name val="Times New Roman"/>
      <charset val="134"/>
    </font>
    <font>
      <sz val="10"/>
      <name val="MS Sans Serif"/>
      <charset val="134"/>
    </font>
    <font>
      <sz val="8"/>
      <name val="Times New Roman"/>
      <charset val="134"/>
    </font>
    <font>
      <sz val="10"/>
      <name val="Arial"/>
      <charset val="134"/>
    </font>
    <font>
      <sz val="9"/>
      <color indexed="63"/>
      <name val="Arial"/>
      <charset val="134"/>
    </font>
    <font>
      <b/>
      <sz val="22"/>
      <name val="Times New Roman"/>
      <charset val="134"/>
    </font>
    <font>
      <sz val="14"/>
      <name val="Times New Roman"/>
      <charset val="134"/>
    </font>
    <font>
      <sz val="11"/>
      <name val=""/>
      <charset val="134"/>
    </font>
    <font>
      <sz val="10"/>
      <name val="Times New Roman"/>
      <charset val="134"/>
    </font>
    <font>
      <b/>
      <sz val="12"/>
      <color indexed="18"/>
      <name val="仿宋_GB2312"/>
      <charset val="134"/>
    </font>
    <font>
      <b/>
      <sz val="9"/>
      <color indexed="18"/>
      <name val="仿宋_GB2312"/>
      <charset val="134"/>
    </font>
    <font>
      <b/>
      <sz val="10"/>
      <color indexed="18"/>
      <name val="仿宋_GB2312"/>
      <charset val="134"/>
    </font>
    <font>
      <sz val="22"/>
      <color theme="0"/>
      <name val="宋体"/>
      <charset val="134"/>
      <scheme val="minor"/>
    </font>
    <font>
      <sz val="9"/>
      <color rgb="FF000000"/>
      <name val="宋体"/>
      <charset val="134"/>
    </font>
    <font>
      <sz val="9"/>
      <color rgb="FF000000"/>
      <name val="Arial"/>
      <charset val="134"/>
    </font>
    <font>
      <sz val="18"/>
      <color rgb="FF000000"/>
      <name val="宋体"/>
      <charset val="134"/>
    </font>
    <font>
      <sz val="18"/>
      <name val="Arial"/>
      <charset val="134"/>
    </font>
    <font>
      <sz val="11"/>
      <color rgb="FF000000"/>
      <name val="Calibri"/>
      <charset val="134"/>
    </font>
    <font>
      <sz val="14"/>
      <color theme="1"/>
      <name val="宋体"/>
      <charset val="134"/>
      <scheme val="minor"/>
    </font>
    <font>
      <sz val="14"/>
      <color rgb="FFFF0000"/>
      <name val="宋体"/>
      <charset val="134"/>
      <scheme val="minor"/>
    </font>
    <font>
      <sz val="11"/>
      <color rgb="FFFF0000"/>
      <name val="宋体"/>
      <charset val="134"/>
      <scheme val="minor"/>
    </font>
    <font>
      <sz val="10"/>
      <color rgb="FFFF0000"/>
      <name val="宋体"/>
      <charset val="134"/>
    </font>
    <font>
      <sz val="12"/>
      <color rgb="FFFF0000"/>
      <name val="Arial"/>
      <charset val="134"/>
    </font>
    <font>
      <sz val="18"/>
      <color theme="1"/>
      <name val="宋体"/>
      <charset val="134"/>
      <scheme val="minor"/>
    </font>
    <font>
      <b/>
      <sz val="26"/>
      <color indexed="12"/>
      <name val="宋体"/>
      <charset val="134"/>
    </font>
    <font>
      <b/>
      <sz val="11"/>
      <color indexed="12"/>
      <name val="宋体"/>
      <charset val="134"/>
    </font>
    <font>
      <b/>
      <sz val="11"/>
      <color indexed="9"/>
      <name val="宋体"/>
      <charset val="134"/>
    </font>
    <font>
      <b/>
      <sz val="11"/>
      <color indexed="9"/>
      <name val="微软雅黑"/>
      <charset val="134"/>
    </font>
    <font>
      <b/>
      <sz val="11"/>
      <color indexed="9"/>
      <name val="Trebuchet MS"/>
      <charset val="134"/>
    </font>
    <font>
      <b/>
      <sz val="12"/>
      <color indexed="9"/>
      <name val="宋体"/>
      <charset val="134"/>
    </font>
    <font>
      <b/>
      <sz val="12"/>
      <name val="Trebuchet MS"/>
      <charset val="134"/>
    </font>
    <font>
      <b/>
      <sz val="14"/>
      <color rgb="FFFF0000"/>
      <name val="Arial"/>
      <charset val="0"/>
    </font>
    <font>
      <sz val="11"/>
      <name val="宋体"/>
      <charset val="134"/>
      <scheme val="minor"/>
    </font>
    <font>
      <b/>
      <sz val="11"/>
      <color rgb="FFFF0000"/>
      <name val="宋体"/>
      <charset val="134"/>
      <scheme val="minor"/>
    </font>
    <font>
      <sz val="22"/>
      <name val="宋体"/>
      <charset val="134"/>
    </font>
    <font>
      <sz val="9"/>
      <name val="宋体"/>
      <charset val="134"/>
      <scheme val="minor"/>
    </font>
    <font>
      <b/>
      <sz val="10"/>
      <color theme="1"/>
      <name val="宋体"/>
      <charset val="134"/>
      <scheme val="major"/>
    </font>
    <font>
      <b/>
      <sz val="10"/>
      <name val="宋体"/>
      <charset val="134"/>
      <scheme val="major"/>
    </font>
    <font>
      <sz val="10"/>
      <color theme="1"/>
      <name val="宋体"/>
      <charset val="134"/>
      <scheme val="major"/>
    </font>
    <font>
      <sz val="10"/>
      <color theme="1"/>
      <name val="宋体"/>
      <charset val="134"/>
      <scheme val="minor"/>
    </font>
    <font>
      <b/>
      <sz val="11"/>
      <color theme="1"/>
      <name val="宋体"/>
      <charset val="134"/>
      <scheme val="minor"/>
    </font>
    <font>
      <sz val="10"/>
      <color rgb="FF000000"/>
      <name val="Trebuchet MS"/>
      <charset val="134"/>
    </font>
    <font>
      <sz val="10"/>
      <color indexed="8"/>
      <name val="Trebuchet MS"/>
      <charset val="134"/>
    </font>
    <font>
      <sz val="10"/>
      <name val="Trebuchet MS"/>
      <charset val="134"/>
    </font>
    <font>
      <sz val="10"/>
      <color indexed="10"/>
      <name val="Trebuchet MS"/>
      <charset val="134"/>
    </font>
    <font>
      <b/>
      <sz val="11"/>
      <color rgb="FF000000"/>
      <name val="Times New Roman"/>
      <charset val="0"/>
    </font>
    <font>
      <b/>
      <sz val="11"/>
      <color indexed="8"/>
      <name val="Times New Roman"/>
      <charset val="0"/>
    </font>
    <font>
      <b/>
      <sz val="9"/>
      <color rgb="FFFF0000"/>
      <name val="Times New Roman"/>
      <charset val="0"/>
    </font>
    <font>
      <b/>
      <sz val="9"/>
      <color indexed="10"/>
      <name val="Times New Roman"/>
      <charset val="0"/>
    </font>
    <font>
      <b/>
      <sz val="9"/>
      <color rgb="FFFF0000"/>
      <name val="宋体"/>
      <charset val="0"/>
    </font>
    <font>
      <b/>
      <sz val="16"/>
      <name val="宋体"/>
      <charset val="134"/>
    </font>
    <font>
      <sz val="16"/>
      <color theme="1"/>
      <name val="Times New Roman"/>
      <charset val="0"/>
    </font>
    <font>
      <b/>
      <sz val="12"/>
      <color rgb="FF1F497D"/>
      <name val="宋体"/>
      <charset val="134"/>
    </font>
    <font>
      <sz val="12"/>
      <color rgb="FF000000"/>
      <name val="Times New Roman"/>
      <charset val="0"/>
    </font>
    <font>
      <sz val="12"/>
      <color rgb="FFFF0000"/>
      <name val="Times New Roman"/>
      <charset val="0"/>
    </font>
    <font>
      <b/>
      <sz val="11"/>
      <name val="Arial"/>
      <charset val="0"/>
    </font>
    <font>
      <b/>
      <sz val="28"/>
      <name val="宋体"/>
      <charset val="134"/>
    </font>
    <font>
      <u/>
      <sz val="12"/>
      <color rgb="FF800080"/>
      <name val="宋体"/>
      <charset val="134"/>
      <scheme val="minor"/>
    </font>
    <font>
      <b/>
      <sz val="14"/>
      <color indexed="8"/>
      <name val="微软雅黑"/>
      <charset val="134"/>
    </font>
    <font>
      <sz val="9"/>
      <color rgb="FF000000"/>
      <name val="Verdana"/>
      <charset val="0"/>
    </font>
    <font>
      <sz val="14"/>
      <name val="宋体"/>
      <charset val="134"/>
    </font>
    <font>
      <sz val="14"/>
      <name val="Arial"/>
      <charset val="0"/>
    </font>
    <font>
      <sz val="11"/>
      <color rgb="FF000000"/>
      <name val="Arial"/>
      <charset val="0"/>
    </font>
    <font>
      <sz val="11"/>
      <color rgb="FFFF0000"/>
      <name val="Arial"/>
      <charset val="0"/>
    </font>
    <font>
      <sz val="10.5"/>
      <color rgb="FFFF0000"/>
      <name val="宋体"/>
      <charset val="134"/>
    </font>
    <font>
      <sz val="14"/>
      <color indexed="8"/>
      <name val="微软雅黑"/>
      <charset val="134"/>
    </font>
    <font>
      <sz val="11"/>
      <color rgb="FFFF0000"/>
      <name val="宋体"/>
      <charset val="134"/>
    </font>
    <font>
      <sz val="14"/>
      <color indexed="10"/>
      <name val="微软雅黑"/>
      <charset val="134"/>
    </font>
    <font>
      <b/>
      <sz val="20"/>
      <color indexed="12"/>
      <name val="宋体"/>
      <charset val="134"/>
    </font>
    <font>
      <b/>
      <sz val="12"/>
      <color indexed="8"/>
      <name val="Arial"/>
      <charset val="0"/>
    </font>
    <font>
      <sz val="11"/>
      <color indexed="8"/>
      <name val="Arial"/>
      <charset val="0"/>
    </font>
    <font>
      <sz val="11"/>
      <color indexed="8"/>
      <name val="Arial"/>
      <charset val="134"/>
    </font>
    <font>
      <sz val="11"/>
      <color rgb="FF00B050"/>
      <name val="Arial"/>
      <charset val="134"/>
    </font>
    <font>
      <b/>
      <sz val="10"/>
      <color rgb="FFFF0000"/>
      <name val="Arial"/>
      <charset val="134"/>
    </font>
    <font>
      <sz val="12"/>
      <color indexed="8"/>
      <name val="Arial"/>
      <charset val="0"/>
    </font>
    <font>
      <b/>
      <sz val="14"/>
      <color rgb="FFFF0000"/>
      <name val="宋体"/>
      <charset val="134"/>
      <scheme val="minor"/>
    </font>
    <font>
      <sz val="12"/>
      <color rgb="FFFF0000"/>
      <name val="黑体"/>
      <charset val="134"/>
    </font>
    <font>
      <b/>
      <sz val="22"/>
      <name val="宋体"/>
      <charset val="134"/>
    </font>
    <font>
      <sz val="12"/>
      <color rgb="FFFF0000"/>
      <name val="Arial"/>
      <charset val="0"/>
    </font>
    <font>
      <b/>
      <sz val="14"/>
      <color theme="1"/>
      <name val="宋体"/>
      <charset val="134"/>
      <scheme val="minor"/>
    </font>
    <font>
      <sz val="12"/>
      <color theme="1"/>
      <name val="Arial"/>
      <charset val="0"/>
    </font>
    <font>
      <sz val="14"/>
      <name val="宋体"/>
      <charset val="134"/>
      <scheme val="minor"/>
    </font>
    <font>
      <b/>
      <sz val="20"/>
      <color rgb="FFFF0000"/>
      <name val="微软雅黑"/>
      <charset val="134"/>
    </font>
    <font>
      <b/>
      <sz val="11"/>
      <name val="Comic Sans MS"/>
      <charset val="134"/>
    </font>
    <font>
      <sz val="26"/>
      <name val="宋体"/>
      <charset val="134"/>
    </font>
    <font>
      <sz val="12"/>
      <name val="Comic Sans MS"/>
      <charset val="134"/>
    </font>
    <font>
      <sz val="11"/>
      <color rgb="FFFF0000"/>
      <name val="Arial"/>
      <charset val="134"/>
    </font>
    <font>
      <sz val="11"/>
      <name val="微软雅黑"/>
      <charset val="134"/>
    </font>
    <font>
      <sz val="11"/>
      <name val="Arial"/>
      <charset val="134"/>
    </font>
    <font>
      <sz val="12"/>
      <color rgb="FFFF0000"/>
      <name val="微软雅黑"/>
      <charset val="134"/>
    </font>
    <font>
      <b/>
      <sz val="11"/>
      <color rgb="FF000000"/>
      <name val="宋体"/>
      <charset val="134"/>
    </font>
    <font>
      <b/>
      <sz val="11"/>
      <color rgb="FF000000"/>
      <name val="Verdana"/>
      <charset val="134"/>
    </font>
    <font>
      <sz val="10"/>
      <name val="微软雅黑"/>
      <charset val="134"/>
    </font>
    <font>
      <b/>
      <sz val="20"/>
      <color theme="1"/>
      <name val="宋体"/>
      <charset val="134"/>
      <scheme val="minor"/>
    </font>
    <font>
      <b/>
      <sz val="9"/>
      <color theme="1"/>
      <name val="宋体"/>
      <charset val="134"/>
      <scheme val="minor"/>
    </font>
    <font>
      <u/>
      <sz val="11"/>
      <color rgb="FF800080"/>
      <name val="宋体"/>
      <charset val="134"/>
      <scheme val="minor"/>
    </font>
    <font>
      <sz val="11"/>
      <color indexed="12"/>
      <name val="宋体"/>
      <charset val="134"/>
    </font>
    <font>
      <b/>
      <sz val="26"/>
      <color indexed="8"/>
      <name val="宋体"/>
      <charset val="134"/>
    </font>
    <font>
      <b/>
      <sz val="10"/>
      <name val="宋体"/>
      <charset val="134"/>
    </font>
    <font>
      <sz val="11"/>
      <name val="Arial"/>
      <charset val="0"/>
    </font>
    <font>
      <sz val="20"/>
      <color theme="1"/>
      <name val="宋体"/>
      <charset val="134"/>
      <scheme val="minor"/>
    </font>
    <font>
      <sz val="10"/>
      <color theme="1"/>
      <name val="Arial Unicode MS"/>
      <charset val="134"/>
    </font>
    <font>
      <sz val="10"/>
      <color theme="1"/>
      <name val="Arial"/>
      <charset val="0"/>
    </font>
    <font>
      <sz val="10"/>
      <color theme="1"/>
      <name val="宋体"/>
      <charset val="134"/>
    </font>
    <font>
      <sz val="22"/>
      <color rgb="FFFF0000"/>
      <name val="宋体"/>
      <charset val="134"/>
    </font>
    <font>
      <b/>
      <sz val="20"/>
      <color rgb="FFFF0000"/>
      <name val="宋体"/>
      <charset val="134"/>
    </font>
    <font>
      <b/>
      <sz val="12"/>
      <color theme="1"/>
      <name val="Arial"/>
      <charset val="0"/>
    </font>
    <font>
      <b/>
      <sz val="12"/>
      <color rgb="FFFF0000"/>
      <name val="宋体"/>
      <charset val="134"/>
      <scheme val="minor"/>
    </font>
    <font>
      <b/>
      <sz val="12"/>
      <color rgb="FFFF0000"/>
      <name val="新宋体"/>
      <charset val="134"/>
    </font>
    <font>
      <b/>
      <sz val="9"/>
      <color rgb="FFFF0000"/>
      <name val="新宋体"/>
      <charset val="134"/>
    </font>
    <font>
      <b/>
      <sz val="12"/>
      <color rgb="FFFF0000"/>
      <name val="Arial"/>
      <charset val="0"/>
    </font>
    <font>
      <b/>
      <sz val="9"/>
      <color rgb="FFFF0000"/>
      <name val="Arial"/>
      <charset val="0"/>
    </font>
    <font>
      <b/>
      <sz val="12"/>
      <color theme="1"/>
      <name val="宋体"/>
      <charset val="134"/>
      <scheme val="minor"/>
    </font>
    <font>
      <sz val="12"/>
      <color theme="1"/>
      <name val="宋体"/>
      <charset val="134"/>
      <scheme val="minor"/>
    </font>
    <font>
      <b/>
      <sz val="11"/>
      <color rgb="FFFF0000"/>
      <name val="宋体"/>
      <charset val="134"/>
    </font>
    <font>
      <b/>
      <sz val="22"/>
      <color rgb="FFFF0000"/>
      <name val="宋体"/>
      <charset val="134"/>
    </font>
    <font>
      <b/>
      <sz val="14"/>
      <name val="宋体"/>
      <charset val="134"/>
      <scheme val="minor"/>
    </font>
    <font>
      <b/>
      <sz val="10"/>
      <color indexed="8"/>
      <name val="Arial"/>
      <charset val="0"/>
    </font>
    <font>
      <sz val="10"/>
      <color indexed="8"/>
      <name val="Arial"/>
      <charset val="0"/>
    </font>
    <font>
      <sz val="9"/>
      <color rgb="FFFF0000"/>
      <name val="Arial"/>
      <charset val="134"/>
    </font>
    <font>
      <b/>
      <sz val="18"/>
      <name val="新宋体"/>
      <charset val="134"/>
    </font>
    <font>
      <b/>
      <sz val="10"/>
      <color indexed="48"/>
      <name val="宋体"/>
      <charset val="134"/>
    </font>
    <font>
      <b/>
      <sz val="14"/>
      <color indexed="48"/>
      <name val="宋体"/>
      <charset val="134"/>
    </font>
    <font>
      <b/>
      <sz val="12"/>
      <name val="新宋体"/>
      <charset val="134"/>
    </font>
    <font>
      <b/>
      <sz val="12"/>
      <color indexed="8"/>
      <name val="新宋体"/>
      <charset val="134"/>
    </font>
    <font>
      <sz val="9"/>
      <color rgb="FF000000"/>
      <name val="Arial"/>
      <charset val="0"/>
    </font>
    <font>
      <sz val="8"/>
      <name val="Arial Narrow"/>
      <charset val="134"/>
    </font>
    <font>
      <sz val="11"/>
      <color indexed="10"/>
      <name val="宋体"/>
      <charset val="134"/>
    </font>
    <font>
      <sz val="12"/>
      <color indexed="9"/>
      <name val="新宋体"/>
      <charset val="134"/>
    </font>
    <font>
      <sz val="8"/>
      <name val="Arial Narrow"/>
      <charset val="0"/>
    </font>
    <font>
      <sz val="12"/>
      <name val="Arial Narrow"/>
      <charset val="134"/>
    </font>
    <font>
      <sz val="11"/>
      <name val="Arial Narrow"/>
      <charset val="0"/>
    </font>
    <font>
      <b/>
      <sz val="28"/>
      <color indexed="10"/>
      <name val="宋体"/>
      <charset val="134"/>
    </font>
    <font>
      <b/>
      <sz val="14"/>
      <color rgb="FF000000"/>
      <name val="宋体"/>
      <charset val="134"/>
    </font>
    <font>
      <sz val="14"/>
      <color rgb="FF000000"/>
      <name val="宋体"/>
      <charset val="134"/>
    </font>
    <font>
      <sz val="12"/>
      <color rgb="FF000000"/>
      <name val="宋体"/>
      <charset val="134"/>
    </font>
    <font>
      <b/>
      <sz val="10"/>
      <color indexed="12"/>
      <name val="宋体"/>
      <charset val="134"/>
    </font>
    <font>
      <sz val="10"/>
      <color indexed="8"/>
      <name val="Verdana"/>
      <charset val="134"/>
    </font>
    <font>
      <sz val="11"/>
      <color rgb="FF000000"/>
      <name val="宋体"/>
      <charset val="134"/>
      <scheme val="minor"/>
    </font>
    <font>
      <b/>
      <sz val="11"/>
      <color rgb="FF0000FF"/>
      <name val="宋体"/>
      <charset val="134"/>
    </font>
    <font>
      <b/>
      <sz val="28"/>
      <color indexed="12"/>
      <name val="宋体"/>
      <charset val="134"/>
    </font>
    <font>
      <sz val="10"/>
      <name val="Arial Black"/>
      <charset val="134"/>
    </font>
    <font>
      <b/>
      <sz val="10"/>
      <name val="Arial Black"/>
      <charset val="134"/>
    </font>
    <font>
      <b/>
      <u/>
      <sz val="12"/>
      <color indexed="20"/>
      <name val="宋体"/>
      <charset val="134"/>
    </font>
    <font>
      <b/>
      <sz val="11"/>
      <name val="Calibri"/>
      <charset val="0"/>
    </font>
    <font>
      <sz val="11"/>
      <color theme="1"/>
      <name val="Tahoma"/>
      <charset val="134"/>
    </font>
    <font>
      <sz val="11"/>
      <color rgb="FF1919FD"/>
      <name val="宋体"/>
      <charset val="134"/>
    </font>
    <font>
      <b/>
      <sz val="10"/>
      <color indexed="9"/>
      <name val="Arial"/>
      <charset val="134"/>
    </font>
    <font>
      <b/>
      <sz val="10"/>
      <color rgb="FFFF0000"/>
      <name val="Arial"/>
      <charset val="0"/>
    </font>
    <font>
      <b/>
      <sz val="24"/>
      <color indexed="8"/>
      <name val="宋体"/>
      <charset val="134"/>
    </font>
    <font>
      <b/>
      <sz val="10"/>
      <name val="宋体"/>
      <charset val="134"/>
      <scheme val="minor"/>
    </font>
    <font>
      <sz val="10"/>
      <name val="宋体"/>
      <charset val="134"/>
      <scheme val="minor"/>
    </font>
    <font>
      <b/>
      <sz val="16"/>
      <name val="Comic Sans MS"/>
      <charset val="0"/>
    </font>
    <font>
      <b/>
      <sz val="16"/>
      <color indexed="10"/>
      <name val="Comic Sans MS"/>
      <charset val="0"/>
    </font>
    <font>
      <b/>
      <sz val="16"/>
      <color rgb="FFFF0000"/>
      <name val="Comic Sans MS"/>
      <charset val="0"/>
    </font>
    <font>
      <sz val="10"/>
      <color rgb="FF000000"/>
      <name val="Arial"/>
      <charset val="0"/>
    </font>
    <font>
      <b/>
      <sz val="10"/>
      <name val="Arial"/>
      <charset val="0"/>
    </font>
    <font>
      <sz val="10"/>
      <color rgb="FF000000"/>
      <name val="MS Sans Serif"/>
      <charset val="0"/>
    </font>
    <font>
      <sz val="10"/>
      <color indexed="8"/>
      <name val="MS Sans Serif"/>
      <charset val="0"/>
    </font>
    <font>
      <sz val="9"/>
      <color indexed="10"/>
      <name val="新宋体"/>
      <charset val="134"/>
    </font>
    <font>
      <sz val="10"/>
      <color rgb="FFFF0000"/>
      <name val="Geneva"/>
      <charset val="0"/>
    </font>
    <font>
      <sz val="10"/>
      <color indexed="10"/>
      <name val="Geneva"/>
      <charset val="0"/>
    </font>
    <font>
      <b/>
      <sz val="10"/>
      <color rgb="FFFF0000"/>
      <name val="宋体"/>
      <charset val="134"/>
    </font>
    <font>
      <b/>
      <sz val="12"/>
      <color rgb="FF000000"/>
      <name val="微软雅黑"/>
      <charset val="134"/>
    </font>
    <font>
      <b/>
      <sz val="12"/>
      <name val="微软雅黑"/>
      <charset val="134"/>
    </font>
    <font>
      <sz val="11"/>
      <color rgb="FFFF0000"/>
      <name val="微软雅黑"/>
      <charset val="134"/>
    </font>
    <font>
      <b/>
      <sz val="18"/>
      <color rgb="FFC00000"/>
      <name val="宋体"/>
      <charset val="134"/>
    </font>
    <font>
      <b/>
      <sz val="16"/>
      <color rgb="FFC00000"/>
      <name val="宋体"/>
      <charset val="134"/>
    </font>
    <font>
      <sz val="10"/>
      <name val="新宋体"/>
      <charset val="134"/>
    </font>
    <font>
      <sz val="14"/>
      <color rgb="FFFF0000"/>
      <name val="新宋体"/>
      <charset val="134"/>
    </font>
    <font>
      <sz val="11"/>
      <color rgb="FFFF0000"/>
      <name val="Calibri"/>
      <charset val="134"/>
    </font>
    <font>
      <sz val="12"/>
      <name val="Frutiger"/>
      <charset val="134"/>
    </font>
    <font>
      <b/>
      <sz val="12"/>
      <name val="Times New Roman"/>
      <charset val="134"/>
    </font>
    <font>
      <b/>
      <sz val="12"/>
      <name val="Frutiger"/>
      <charset val="134"/>
    </font>
    <font>
      <sz val="10"/>
      <name val="Helv"/>
      <charset val="134"/>
    </font>
    <font>
      <b/>
      <sz val="12"/>
      <color indexed="9"/>
      <name val="Arial"/>
      <charset val="134"/>
    </font>
    <font>
      <b/>
      <sz val="18"/>
      <color indexed="63"/>
      <name val="Arial"/>
      <charset val="134"/>
    </font>
    <font>
      <b/>
      <sz val="18"/>
      <color indexed="63"/>
      <name val="宋体"/>
      <charset val="134"/>
    </font>
    <font>
      <b/>
      <sz val="18"/>
      <color rgb="FFFF0000"/>
      <name val="宋体"/>
      <charset val="134"/>
    </font>
    <font>
      <b/>
      <sz val="18"/>
      <color rgb="FF333333"/>
      <name val="宋体"/>
      <charset val="134"/>
    </font>
    <font>
      <b/>
      <sz val="14.5"/>
      <color indexed="23"/>
      <name val="宋体"/>
      <charset val="134"/>
    </font>
    <font>
      <b/>
      <sz val="28"/>
      <color indexed="8"/>
      <name val="宋体"/>
      <charset val="134"/>
    </font>
    <font>
      <b/>
      <sz val="10"/>
      <name val="Frutiger"/>
      <charset val="134"/>
    </font>
    <font>
      <sz val="10"/>
      <name val="Frutiger"/>
      <charset val="134"/>
    </font>
    <font>
      <b/>
      <sz val="12"/>
      <name val="Comic Sans MS"/>
      <charset val="134"/>
    </font>
    <font>
      <b/>
      <sz val="9"/>
      <name val="Arial"/>
      <charset val="134"/>
    </font>
    <font>
      <sz val="8"/>
      <name val="Arial"/>
      <charset val="134"/>
    </font>
    <font>
      <sz val="6"/>
      <name val="宋体"/>
      <charset val="134"/>
    </font>
    <font>
      <sz val="6"/>
      <name val="Arial"/>
      <charset val="134"/>
    </font>
    <font>
      <sz val="6.5"/>
      <name val="Arial"/>
      <charset val="134"/>
    </font>
    <font>
      <sz val="28"/>
      <name val="Helv"/>
      <charset val="134"/>
    </font>
    <font>
      <b/>
      <sz val="10"/>
      <name val="Helv"/>
      <charset val="134"/>
    </font>
    <font>
      <sz val="9"/>
      <name val="Helvetica"/>
      <charset val="134"/>
    </font>
    <font>
      <sz val="9"/>
      <name val="微软雅黑"/>
      <charset val="134"/>
    </font>
    <font>
      <b/>
      <sz val="12"/>
      <name val="Helv"/>
      <charset val="134"/>
    </font>
    <font>
      <sz val="14"/>
      <name val="楷体_GB2312"/>
      <charset val="134"/>
    </font>
    <font>
      <sz val="11"/>
      <name val="Helvetica"/>
      <charset val="0"/>
    </font>
    <font>
      <sz val="10"/>
      <color indexed="8"/>
      <name val="Gill Sans MT"/>
      <charset val="0"/>
    </font>
    <font>
      <sz val="12"/>
      <name val="微软雅黑"/>
      <charset val="134"/>
    </font>
    <font>
      <sz val="10"/>
      <color indexed="8"/>
      <name val="Calibri"/>
      <charset val="134"/>
    </font>
    <font>
      <sz val="10"/>
      <color rgb="FF000000"/>
      <name val="Arial"/>
      <charset val="134"/>
    </font>
    <font>
      <sz val="10"/>
      <color indexed="8"/>
      <name val="Arial"/>
      <charset val="134"/>
    </font>
    <font>
      <sz val="10"/>
      <color indexed="10"/>
      <name val="Arial"/>
      <charset val="134"/>
    </font>
    <font>
      <b/>
      <sz val="10"/>
      <color indexed="10"/>
      <name val="Arial"/>
      <charset val="134"/>
    </font>
    <font>
      <b/>
      <sz val="9"/>
      <name val="Helvetica"/>
      <charset val="134"/>
    </font>
    <font>
      <b/>
      <i/>
      <sz val="10"/>
      <name val="Arial"/>
      <charset val="134"/>
    </font>
    <font>
      <b/>
      <sz val="14"/>
      <name val="Times New Roman"/>
      <charset val="134"/>
    </font>
    <font>
      <sz val="24"/>
      <name val="宋体"/>
      <charset val="134"/>
    </font>
    <font>
      <sz val="18"/>
      <name val="宋体"/>
      <charset val="134"/>
    </font>
    <font>
      <sz val="18"/>
      <color indexed="12"/>
      <name val="宋体"/>
      <charset val="134"/>
    </font>
    <font>
      <b/>
      <sz val="12"/>
      <color indexed="12"/>
      <name val="华文中宋"/>
      <charset val="134"/>
    </font>
    <font>
      <b/>
      <sz val="12"/>
      <color indexed="12"/>
      <name val="宋体"/>
      <charset val="134"/>
    </font>
    <font>
      <u/>
      <sz val="14"/>
      <color indexed="20"/>
      <name val="宋体"/>
      <charset val="134"/>
    </font>
    <font>
      <sz val="12"/>
      <color indexed="12"/>
      <name val="Geneva"/>
      <charset val="134"/>
    </font>
    <font>
      <b/>
      <sz val="18"/>
      <color indexed="13"/>
      <name val="宋体"/>
      <charset val="134"/>
    </font>
    <font>
      <u/>
      <sz val="10"/>
      <color indexed="10"/>
      <name val="宋体"/>
      <charset val="134"/>
    </font>
    <font>
      <sz val="9"/>
      <color indexed="62"/>
      <name val="宋体"/>
      <charset val="134"/>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indexed="20"/>
      <name val="宋体"/>
      <charset val="134"/>
    </font>
    <font>
      <sz val="11"/>
      <color rgb="FFFF0000"/>
      <name val="宋体"/>
      <charset val="0"/>
      <scheme val="minor"/>
    </font>
    <font>
      <b/>
      <sz val="18"/>
      <color theme="3"/>
      <name val="宋体"/>
      <charset val="134"/>
      <scheme val="minor"/>
    </font>
    <font>
      <sz val="11"/>
      <color theme="1"/>
      <name val="宋体"/>
      <charset val="0"/>
      <scheme val="minor"/>
    </font>
    <font>
      <b/>
      <sz val="13"/>
      <color theme="3"/>
      <name val="宋体"/>
      <charset val="134"/>
      <scheme val="minor"/>
    </font>
    <font>
      <sz val="10"/>
      <color indexed="8"/>
      <name val="MS Sans Serif"/>
      <charset val="134"/>
    </font>
    <font>
      <b/>
      <sz val="15"/>
      <color theme="3"/>
      <name val="宋体"/>
      <charset val="134"/>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17"/>
      <name val="宋体"/>
      <charset val="134"/>
    </font>
    <font>
      <sz val="10"/>
      <color indexed="10"/>
      <name val="微软雅黑"/>
      <charset val="134"/>
    </font>
    <font>
      <sz val="10"/>
      <name val="Helv"/>
      <charset val="0"/>
    </font>
    <font>
      <sz val="11"/>
      <color indexed="8"/>
      <name val="等线"/>
      <charset val="134"/>
    </font>
    <font>
      <sz val="9"/>
      <name val="Tahoma"/>
      <charset val="134"/>
    </font>
    <font>
      <sz val="11"/>
      <color indexed="8"/>
      <name val="新細明體"/>
      <charset val="134"/>
    </font>
    <font>
      <sz val="12"/>
      <name val="新細明體"/>
      <charset val="134"/>
    </font>
    <font>
      <sz val="12"/>
      <color indexed="8"/>
      <name val="Arial"/>
      <charset val="134"/>
    </font>
    <font>
      <sz val="10"/>
      <name val="Palatino"/>
      <charset val="134"/>
    </font>
    <font>
      <u/>
      <sz val="10"/>
      <color indexed="12"/>
      <name val="Arial"/>
      <charset val="134"/>
    </font>
    <font>
      <sz val="11"/>
      <name val="ＭＳ Ｐゴシック"/>
      <charset val="134"/>
    </font>
    <font>
      <sz val="11"/>
      <name val="돋움"/>
      <charset val="134"/>
    </font>
    <font>
      <sz val="11"/>
      <name val=""/>
      <charset val="0"/>
    </font>
    <font>
      <b/>
      <sz val="10"/>
      <color rgb="FF000000"/>
      <name val="宋体"/>
      <charset val="134"/>
    </font>
    <font>
      <b/>
      <sz val="10"/>
      <color rgb="FF000000"/>
      <name val="Arial"/>
      <charset val="134"/>
    </font>
    <font>
      <b/>
      <sz val="12"/>
      <color indexed="8"/>
      <name val="MingLiU"/>
      <charset val="136"/>
    </font>
    <font>
      <b/>
      <sz val="12"/>
      <color rgb="FF000000"/>
      <name val="MingLiU"/>
      <charset val="134"/>
    </font>
    <font>
      <b/>
      <sz val="11"/>
      <color theme="1"/>
      <name val="宋体"/>
      <charset val="134"/>
    </font>
    <font>
      <sz val="14"/>
      <color theme="0"/>
      <name val="宋体"/>
      <charset val="134"/>
      <scheme val="minor"/>
    </font>
    <font>
      <sz val="10"/>
      <color rgb="FF000000"/>
      <name val="微软雅黑"/>
      <charset val="134"/>
    </font>
    <font>
      <sz val="10"/>
      <color indexed="12"/>
      <name val="微软雅黑"/>
      <charset val="134"/>
    </font>
    <font>
      <b/>
      <sz val="11"/>
      <color rgb="FF000000"/>
      <name val="宋体"/>
      <charset val="0"/>
    </font>
    <font>
      <b/>
      <sz val="9"/>
      <color indexed="10"/>
      <name val="宋体"/>
      <charset val="134"/>
    </font>
    <font>
      <sz val="14"/>
      <name val="Arial"/>
      <charset val="134"/>
    </font>
    <font>
      <sz val="14"/>
      <name val="宋体"/>
      <charset val="0"/>
    </font>
    <font>
      <sz val="11"/>
      <color rgb="FF00B050"/>
      <name val="宋体"/>
      <charset val="134"/>
    </font>
    <font>
      <b/>
      <sz val="12"/>
      <color indexed="10"/>
      <name val="Arial"/>
      <charset val="0"/>
    </font>
    <font>
      <b/>
      <sz val="11"/>
      <color rgb="FF0000FF"/>
      <name val="Times New Roman"/>
      <charset val="134"/>
    </font>
    <font>
      <b/>
      <sz val="9"/>
      <color rgb="FFFF0000"/>
      <name val="微软雅黑"/>
      <charset val="134"/>
    </font>
    <font>
      <sz val="11"/>
      <color rgb="FF4449F4"/>
      <name val="宋体"/>
      <charset val="134"/>
    </font>
    <font>
      <sz val="11"/>
      <color rgb="FF0000FF"/>
      <name val="宋体"/>
      <charset val="134"/>
    </font>
    <font>
      <sz val="10"/>
      <name val="宋体"/>
      <charset val="0"/>
    </font>
    <font>
      <sz val="10"/>
      <color rgb="FFFF0000"/>
      <name val="宋体"/>
      <charset val="0"/>
    </font>
    <font>
      <sz val="10"/>
      <color rgb="FF000000"/>
      <name val="宋体"/>
      <charset val="0"/>
    </font>
    <font>
      <sz val="9"/>
      <color indexed="10"/>
      <name val="宋体"/>
      <charset val="134"/>
    </font>
    <font>
      <sz val="10"/>
      <color rgb="FFFF0000"/>
      <name val="Arial"/>
      <charset val="134"/>
    </font>
    <font>
      <b/>
      <sz val="7"/>
      <name val="Times New Roman"/>
      <charset val="134"/>
    </font>
    <font>
      <b/>
      <sz val="18"/>
      <color indexed="10"/>
      <name val="宋体"/>
      <charset val="134"/>
    </font>
    <font>
      <b/>
      <sz val="36"/>
      <name val="宋体"/>
      <charset val="134"/>
    </font>
  </fonts>
  <fills count="89">
    <fill>
      <patternFill patternType="none"/>
    </fill>
    <fill>
      <patternFill patternType="gray125"/>
    </fill>
    <fill>
      <patternFill patternType="solid">
        <fgColor rgb="FFFFC000"/>
        <bgColor indexed="64"/>
      </patternFill>
    </fill>
    <fill>
      <patternFill patternType="solid">
        <fgColor indexed="41"/>
        <bgColor indexed="64"/>
      </patternFill>
    </fill>
    <fill>
      <patternFill patternType="solid">
        <fgColor indexed="9"/>
        <bgColor indexed="64"/>
      </patternFill>
    </fill>
    <fill>
      <patternFill patternType="solid">
        <fgColor rgb="FFFFCC00"/>
        <bgColor indexed="64"/>
      </patternFill>
    </fill>
    <fill>
      <patternFill patternType="solid">
        <fgColor rgb="FFD9D9D9"/>
        <bgColor indexed="64"/>
      </patternFill>
    </fill>
    <fill>
      <patternFill patternType="solid">
        <fgColor rgb="FFFFFFFF"/>
        <bgColor indexed="64"/>
      </patternFill>
    </fill>
    <fill>
      <patternFill patternType="solid">
        <fgColor indexed="8"/>
        <bgColor indexed="64"/>
      </patternFill>
    </fill>
    <fill>
      <patternFill patternType="solid">
        <fgColor indexed="51"/>
        <bgColor indexed="64"/>
      </patternFill>
    </fill>
    <fill>
      <patternFill patternType="solid">
        <fgColor indexed="26"/>
        <bgColor indexed="64"/>
      </patternFill>
    </fill>
    <fill>
      <patternFill patternType="solid">
        <fgColor indexed="52"/>
        <bgColor indexed="64"/>
      </patternFill>
    </fill>
    <fill>
      <patternFill patternType="solid">
        <fgColor indexed="13"/>
        <bgColor indexed="64"/>
      </patternFill>
    </fill>
    <fill>
      <patternFill patternType="solid">
        <fgColor rgb="FFFFFFCC"/>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theme="5" tint="0.799981688894314"/>
        <bgColor indexed="64"/>
      </patternFill>
    </fill>
    <fill>
      <patternFill patternType="solid">
        <fgColor indexed="22"/>
        <bgColor indexed="64"/>
      </patternFill>
    </fill>
    <fill>
      <patternFill patternType="solid">
        <fgColor rgb="FF7030A0"/>
        <bgColor indexed="64"/>
      </patternFill>
    </fill>
    <fill>
      <patternFill patternType="solid">
        <fgColor rgb="FFFFC000"/>
        <bgColor indexed="8"/>
      </patternFill>
    </fill>
    <fill>
      <patternFill patternType="solid">
        <fgColor indexed="62"/>
        <bgColor indexed="8"/>
      </patternFill>
    </fill>
    <fill>
      <patternFill patternType="solid">
        <fgColor indexed="62"/>
        <bgColor indexed="64"/>
      </patternFill>
    </fill>
    <fill>
      <patternFill patternType="solid">
        <fgColor indexed="9"/>
        <bgColor indexed="8"/>
      </patternFill>
    </fill>
    <fill>
      <patternFill patternType="solid">
        <fgColor theme="8" tint="0.799951170384838"/>
        <bgColor indexed="64"/>
      </patternFill>
    </fill>
    <fill>
      <patternFill patternType="solid">
        <fgColor theme="8" tint="0.799981688894314"/>
        <bgColor indexed="64"/>
      </patternFill>
    </fill>
    <fill>
      <patternFill patternType="solid">
        <fgColor theme="9"/>
        <bgColor indexed="64"/>
      </patternFill>
    </fill>
    <fill>
      <patternFill patternType="solid">
        <fgColor theme="8" tint="0.799920651875362"/>
        <bgColor indexed="64"/>
      </patternFill>
    </fill>
    <fill>
      <patternFill patternType="solid">
        <fgColor rgb="FFD8D8D8"/>
        <bgColor indexed="64"/>
      </patternFill>
    </fill>
    <fill>
      <patternFill patternType="solid">
        <fgColor indexed="44"/>
        <bgColor indexed="8"/>
      </patternFill>
    </fill>
    <fill>
      <patternFill patternType="solid">
        <fgColor rgb="FFFF0000"/>
        <bgColor indexed="64"/>
      </patternFill>
    </fill>
    <fill>
      <patternFill patternType="solid">
        <fgColor theme="0" tint="-0.499984740745262"/>
        <bgColor indexed="64"/>
      </patternFill>
    </fill>
    <fill>
      <patternFill patternType="solid">
        <fgColor indexed="40"/>
        <bgColor indexed="64"/>
      </patternFill>
    </fill>
    <fill>
      <patternFill patternType="solid">
        <fgColor rgb="FFFFCCCC"/>
        <bgColor indexed="64"/>
      </patternFill>
    </fill>
    <fill>
      <patternFill patternType="solid">
        <fgColor theme="8" tint="0.599993896298105"/>
        <bgColor indexed="64"/>
      </patternFill>
    </fill>
    <fill>
      <patternFill patternType="solid">
        <fgColor theme="0" tint="-0.5"/>
        <bgColor indexed="64"/>
      </patternFill>
    </fill>
    <fill>
      <patternFill patternType="solid">
        <fgColor theme="0" tint="-0.25"/>
        <bgColor indexed="64"/>
      </patternFill>
    </fill>
    <fill>
      <patternFill patternType="solid">
        <fgColor indexed="46"/>
        <bgColor indexed="64"/>
      </patternFill>
    </fill>
    <fill>
      <patternFill patternType="solid">
        <fgColor rgb="FF00B050"/>
        <bgColor indexed="64"/>
      </patternFill>
    </fill>
    <fill>
      <patternFill patternType="solid">
        <fgColor theme="0" tint="-0.249977111117893"/>
        <bgColor indexed="64"/>
      </patternFill>
    </fill>
    <fill>
      <patternFill patternType="solid">
        <fgColor indexed="47"/>
        <bgColor indexed="64"/>
      </patternFill>
    </fill>
    <fill>
      <patternFill patternType="solid">
        <fgColor rgb="FFCCFFCC"/>
        <bgColor indexed="64"/>
      </patternFill>
    </fill>
    <fill>
      <patternFill patternType="solid">
        <fgColor indexed="57"/>
        <bgColor indexed="64"/>
      </patternFill>
    </fill>
    <fill>
      <patternFill patternType="solid">
        <fgColor rgb="FFDBDCDD"/>
        <bgColor indexed="64"/>
      </patternFill>
    </fill>
    <fill>
      <patternFill patternType="solid">
        <fgColor theme="9" tint="0.6"/>
        <bgColor indexed="64"/>
      </patternFill>
    </fill>
    <fill>
      <patternFill patternType="solid">
        <fgColor theme="4" tint="0.8"/>
        <bgColor indexed="64"/>
      </patternFill>
    </fill>
    <fill>
      <patternFill patternType="solid">
        <fgColor theme="4" tint="0.799981688894314"/>
        <bgColor indexed="64"/>
      </patternFill>
    </fill>
    <fill>
      <patternFill patternType="solid">
        <fgColor indexed="49"/>
        <bgColor indexed="64"/>
      </patternFill>
    </fill>
    <fill>
      <patternFill patternType="solid">
        <fgColor theme="9" tint="0.599993896298105"/>
        <bgColor indexed="64"/>
      </patternFill>
    </fill>
    <fill>
      <patternFill patternType="solid">
        <fgColor indexed="45"/>
        <bgColor indexed="64"/>
      </patternFill>
    </fill>
    <fill>
      <patternFill patternType="solid">
        <fgColor rgb="FFD9D9D9"/>
        <bgColor rgb="FF000000"/>
      </patternFill>
    </fill>
    <fill>
      <patternFill patternType="solid">
        <fgColor rgb="FFFFFFFF"/>
        <bgColor rgb="FF000000"/>
      </patternFill>
    </fill>
    <fill>
      <patternFill patternType="solid">
        <fgColor indexed="23"/>
        <bgColor indexed="64"/>
      </patternFill>
    </fill>
    <fill>
      <patternFill patternType="solid">
        <fgColor rgb="FF00FFFF"/>
        <bgColor indexed="64"/>
      </patternFill>
    </fill>
    <fill>
      <patternFill patternType="solid">
        <fgColor rgb="FFF79646"/>
        <bgColor indexed="64"/>
      </patternFill>
    </fill>
    <fill>
      <patternFill patternType="solid">
        <fgColor indexed="10"/>
        <bgColor indexed="64"/>
      </patternFill>
    </fill>
    <fill>
      <patternFill patternType="solid">
        <fgColor indexed="12"/>
        <bgColor indexed="64"/>
      </patternFill>
    </fill>
    <fill>
      <patternFill patternType="solid">
        <fgColor indexed="50"/>
        <bgColor indexed="64"/>
      </patternFill>
    </fill>
    <fill>
      <patternFill patternType="solid">
        <fgColor theme="5" tint="0.4"/>
        <bgColor indexed="64"/>
      </patternFill>
    </fill>
    <fill>
      <patternFill patternType="solid">
        <fgColor indexed="42"/>
        <bgColor indexed="64"/>
      </patternFill>
    </fill>
    <fill>
      <patternFill patternType="solid">
        <fgColor theme="8" tint="0.399975585192419"/>
        <bgColor indexed="64"/>
      </patternFill>
    </fill>
    <fill>
      <patternFill patternType="solid">
        <fgColor rgb="FFFF9900"/>
        <bgColor indexed="64"/>
      </patternFill>
    </fill>
    <fill>
      <patternFill patternType="solid">
        <fgColor indexed="11"/>
        <bgColor indexed="64"/>
      </patternFill>
    </fill>
    <fill>
      <patternFill patternType="solid">
        <fgColor indexed="44"/>
        <bgColor indexed="64"/>
      </patternFill>
    </fill>
    <fill>
      <patternFill patternType="solid">
        <fgColor rgb="FF00B0F0"/>
        <bgColor indexed="64"/>
      </patternFill>
    </fill>
    <fill>
      <patternFill patternType="solid">
        <fgColor rgb="FFFFC7CE"/>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s>
  <borders count="136">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bottom style="thin">
        <color auto="1"/>
      </bottom>
      <diagonal/>
    </border>
    <border>
      <left style="thin">
        <color auto="1"/>
      </left>
      <right style="thin">
        <color auto="1"/>
      </right>
      <top style="thin">
        <color auto="1"/>
      </top>
      <bottom/>
      <diagonal/>
    </border>
    <border>
      <left/>
      <right/>
      <top/>
      <bottom style="thick">
        <color rgb="FFC8000F"/>
      </bottom>
      <diagonal/>
    </border>
    <border>
      <left/>
      <right/>
      <top/>
      <bottom style="medium">
        <color rgb="FF000000"/>
      </bottom>
      <diagonal/>
    </border>
    <border>
      <left/>
      <right/>
      <top/>
      <bottom style="thin">
        <color rgb="FF808080"/>
      </bottom>
      <diagonal/>
    </border>
    <border>
      <left/>
      <right style="thin">
        <color rgb="FF808080"/>
      </right>
      <top/>
      <bottom style="thin">
        <color rgb="FF808080"/>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medium">
        <color auto="1"/>
      </right>
      <top/>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top/>
      <bottom style="medium">
        <color auto="1"/>
      </bottom>
      <diagonal/>
    </border>
    <border>
      <left style="medium">
        <color auto="1"/>
      </left>
      <right/>
      <top/>
      <bottom style="medium">
        <color auto="1"/>
      </bottom>
      <diagonal/>
    </border>
    <border>
      <left/>
      <right style="medium">
        <color indexed="52"/>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indexed="16"/>
      </left>
      <right style="medium">
        <color indexed="16"/>
      </right>
      <top/>
      <bottom style="thin">
        <color indexed="16"/>
      </bottom>
      <diagonal/>
    </border>
    <border>
      <left style="medium">
        <color indexed="16"/>
      </left>
      <right style="medium">
        <color indexed="16"/>
      </right>
      <top style="thin">
        <color indexed="16"/>
      </top>
      <bottom style="thin">
        <color indexed="16"/>
      </bottom>
      <diagonal/>
    </border>
    <border>
      <left style="medium">
        <color indexed="16"/>
      </left>
      <right style="medium">
        <color indexed="16"/>
      </right>
      <top style="thin">
        <color indexed="16"/>
      </top>
      <bottom style="medium">
        <color indexed="16"/>
      </bottom>
      <diagonal/>
    </border>
    <border>
      <left style="thin">
        <color indexed="16"/>
      </left>
      <right style="thin">
        <color indexed="16"/>
      </right>
      <top style="thin">
        <color indexed="16"/>
      </top>
      <bottom style="thin">
        <color indexed="16"/>
      </bottom>
      <diagonal/>
    </border>
    <border>
      <left style="thin">
        <color indexed="60"/>
      </left>
      <right style="thin">
        <color indexed="60"/>
      </right>
      <top style="thick">
        <color indexed="60"/>
      </top>
      <bottom style="thin">
        <color indexed="60"/>
      </bottom>
      <diagonal/>
    </border>
    <border>
      <left style="thin">
        <color indexed="60"/>
      </left>
      <right style="thin">
        <color indexed="60"/>
      </right>
      <top style="thin">
        <color indexed="60"/>
      </top>
      <bottom style="thin">
        <color indexed="60"/>
      </bottom>
      <diagonal/>
    </border>
    <border>
      <left style="thin">
        <color indexed="60"/>
      </left>
      <right style="thin">
        <color indexed="60"/>
      </right>
      <top style="thin">
        <color indexed="60"/>
      </top>
      <bottom style="thick">
        <color indexed="60"/>
      </bottom>
      <diagonal/>
    </border>
    <border>
      <left style="thin">
        <color auto="1"/>
      </left>
      <right style="medium">
        <color auto="1"/>
      </right>
      <top style="medium">
        <color auto="1"/>
      </top>
      <bottom style="medium">
        <color auto="1"/>
      </bottom>
      <diagonal/>
    </border>
    <border>
      <left style="thin">
        <color indexed="55"/>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style="medium">
        <color indexed="8"/>
      </left>
      <right/>
      <top/>
      <bottom/>
      <diagonal/>
    </border>
    <border>
      <left style="thin">
        <color indexed="55"/>
      </left>
      <right/>
      <top/>
      <bottom style="thin">
        <color indexed="55"/>
      </bottom>
      <diagonal/>
    </border>
    <border>
      <left style="thin">
        <color indexed="23"/>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style="thin">
        <color auto="1"/>
      </right>
      <top/>
      <bottom/>
      <diagonal style="thin">
        <color auto="1"/>
      </diagonal>
    </border>
    <border>
      <left style="thin">
        <color auto="1"/>
      </left>
      <right style="thin">
        <color indexed="9"/>
      </right>
      <top/>
      <bottom style="thin">
        <color indexed="9"/>
      </bottom>
      <diagonal/>
    </border>
    <border>
      <left style="thin">
        <color auto="1"/>
      </left>
      <right style="thin">
        <color indexed="9"/>
      </right>
      <top style="thin">
        <color indexed="9"/>
      </top>
      <bottom style="thin">
        <color indexed="9"/>
      </bottom>
      <diagonal/>
    </border>
    <border>
      <left style="thin">
        <color auto="1"/>
      </left>
      <right/>
      <top style="thin">
        <color indexed="9"/>
      </top>
      <bottom style="thin">
        <color indexed="9"/>
      </bottom>
      <diagonal/>
    </border>
    <border>
      <left style="thin">
        <color auto="1"/>
      </left>
      <right/>
      <top style="thin">
        <color indexed="9"/>
      </top>
      <bottom style="thin">
        <color auto="1"/>
      </bottom>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auto="1"/>
      </left>
      <right/>
      <top/>
      <bottom style="thin">
        <color indexed="9"/>
      </bottom>
      <diagonal/>
    </border>
    <border>
      <left style="thin">
        <color auto="1"/>
      </left>
      <right style="thin">
        <color indexed="9"/>
      </right>
      <top style="thin">
        <color indexed="9"/>
      </top>
      <bottom style="thin">
        <color auto="1"/>
      </bottom>
      <diagonal/>
    </border>
    <border>
      <left style="thin">
        <color auto="1"/>
      </left>
      <right style="thin">
        <color indexed="9"/>
      </right>
      <top style="thin">
        <color auto="1"/>
      </top>
      <bottom style="thin">
        <color auto="1"/>
      </bottom>
      <diagonal/>
    </border>
    <border>
      <left style="double">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indexed="8"/>
      </left>
      <right/>
      <top/>
      <bottom/>
      <diagonal/>
    </border>
    <border>
      <left style="thin">
        <color indexed="8"/>
      </left>
      <right/>
      <top/>
      <bottom style="thin">
        <color indexed="8"/>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52"/>
      </left>
      <right/>
      <top/>
      <bottom/>
      <diagonal/>
    </border>
    <border>
      <left style="thin">
        <color auto="1"/>
      </left>
      <right style="medium">
        <color auto="1"/>
      </right>
      <top/>
      <bottom/>
      <diagonal/>
    </border>
    <border>
      <left/>
      <right/>
      <top style="thin">
        <color indexed="9"/>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right/>
      <top/>
      <bottom style="thin">
        <color indexed="9"/>
      </bottom>
      <diagonal/>
    </border>
    <border>
      <left style="thin">
        <color indexed="9"/>
      </left>
      <right/>
      <top style="thin">
        <color indexed="9"/>
      </top>
      <bottom style="thin">
        <color indexed="9"/>
      </bottom>
      <diagonal/>
    </border>
    <border>
      <left style="medium">
        <color auto="1"/>
      </left>
      <right style="thin">
        <color auto="1"/>
      </right>
      <top style="thin">
        <color indexed="9"/>
      </top>
      <bottom style="hair">
        <color auto="1"/>
      </bottom>
      <diagonal/>
    </border>
    <border>
      <left style="thin">
        <color auto="1"/>
      </left>
      <right style="thin">
        <color auto="1"/>
      </right>
      <top style="thin">
        <color indexed="9"/>
      </top>
      <bottom style="hair">
        <color auto="1"/>
      </bottom>
      <diagonal/>
    </border>
    <border>
      <left style="thin">
        <color auto="1"/>
      </left>
      <right style="medium">
        <color auto="1"/>
      </right>
      <top style="thin">
        <color indexed="9"/>
      </top>
      <bottom style="hair">
        <color auto="1"/>
      </bottom>
      <diagonal/>
    </border>
    <border>
      <left style="medium">
        <color auto="1"/>
      </left>
      <right style="thin">
        <color auto="1"/>
      </right>
      <top style="thin">
        <color indexed="9"/>
      </top>
      <bottom style="thin">
        <color indexed="9"/>
      </bottom>
      <diagonal/>
    </border>
    <border>
      <left style="thin">
        <color auto="1"/>
      </left>
      <right style="thin">
        <color auto="1"/>
      </right>
      <top style="thin">
        <color indexed="9"/>
      </top>
      <bottom style="thin">
        <color indexed="9"/>
      </bottom>
      <diagonal/>
    </border>
    <border>
      <left style="thin">
        <color auto="1"/>
      </left>
      <right style="thin">
        <color auto="1"/>
      </right>
      <top style="thin">
        <color indexed="9"/>
      </top>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thin">
        <color indexed="9"/>
      </top>
      <bottom style="thin">
        <color indexed="9"/>
      </bottom>
      <diagonal/>
    </border>
    <border>
      <left style="medium">
        <color auto="1"/>
      </left>
      <right style="thin">
        <color auto="1"/>
      </right>
      <top style="hair">
        <color auto="1"/>
      </top>
      <bottom style="thin">
        <color indexed="9"/>
      </bottom>
      <diagonal/>
    </border>
    <border>
      <left style="thin">
        <color auto="1"/>
      </left>
      <right style="thin">
        <color auto="1"/>
      </right>
      <top style="hair">
        <color auto="1"/>
      </top>
      <bottom style="thin">
        <color indexed="9"/>
      </bottom>
      <diagonal/>
    </border>
    <border>
      <left style="medium">
        <color auto="1"/>
      </left>
      <right style="thin">
        <color auto="1"/>
      </right>
      <top style="thin">
        <color indexed="9"/>
      </top>
      <bottom/>
      <diagonal/>
    </border>
    <border>
      <left style="medium">
        <color auto="1"/>
      </left>
      <right style="thin">
        <color auto="1"/>
      </right>
      <top/>
      <bottom style="thin">
        <color indexed="9"/>
      </bottom>
      <diagonal/>
    </border>
    <border>
      <left style="thin">
        <color auto="1"/>
      </left>
      <right style="thin">
        <color auto="1"/>
      </right>
      <top/>
      <bottom style="thin">
        <color indexed="9"/>
      </bottom>
      <diagonal/>
    </border>
    <border>
      <left style="medium">
        <color auto="1"/>
      </left>
      <right style="thin">
        <color auto="1"/>
      </right>
      <top style="thin">
        <color indexed="9"/>
      </top>
      <bottom style="medium">
        <color auto="1"/>
      </bottom>
      <diagonal/>
    </border>
    <border>
      <left style="thin">
        <color auto="1"/>
      </left>
      <right style="thin">
        <color auto="1"/>
      </right>
      <top style="thin">
        <color indexed="9"/>
      </top>
      <bottom style="medium">
        <color auto="1"/>
      </bottom>
      <diagonal/>
    </border>
    <border>
      <left style="thin">
        <color auto="1"/>
      </left>
      <right style="medium">
        <color auto="1"/>
      </right>
      <top style="thin">
        <color indexed="9"/>
      </top>
      <bottom/>
      <diagonal/>
    </border>
    <border>
      <left style="medium">
        <color indexed="22"/>
      </left>
      <right style="medium">
        <color indexed="22"/>
      </right>
      <top style="medium">
        <color indexed="22"/>
      </top>
      <bottom style="medium">
        <color indexed="22"/>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9"/>
      </left>
      <right/>
      <top/>
      <bottom style="thin">
        <color indexed="9"/>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735">
    <xf numFmtId="0" fontId="0" fillId="0" borderId="0"/>
    <xf numFmtId="0" fontId="331" fillId="0" borderId="0">
      <alignment vertical="top"/>
    </xf>
    <xf numFmtId="42" fontId="19" fillId="0" borderId="0" applyFont="0" applyFill="0" applyBorder="0" applyAlignment="0" applyProtection="0">
      <alignment vertical="center"/>
    </xf>
    <xf numFmtId="0" fontId="351" fillId="68" borderId="129" applyNumberFormat="0" applyAlignment="0" applyProtection="0">
      <alignment vertical="center"/>
    </xf>
    <xf numFmtId="0" fontId="137" fillId="0" borderId="0"/>
    <xf numFmtId="44" fontId="19" fillId="0" borderId="0" applyFont="0" applyFill="0" applyBorder="0" applyAlignment="0" applyProtection="0">
      <alignment vertical="center"/>
    </xf>
    <xf numFmtId="0" fontId="137" fillId="0" borderId="0"/>
    <xf numFmtId="0" fontId="352" fillId="50" borderId="0" applyNumberFormat="0" applyBorder="0" applyAlignment="0" applyProtection="0">
      <alignment vertical="center"/>
    </xf>
    <xf numFmtId="194" fontId="222" fillId="0" borderId="0" applyFont="0" applyFill="0" applyBorder="0" applyAlignment="0" applyProtection="0"/>
    <xf numFmtId="0" fontId="137" fillId="0" borderId="0"/>
    <xf numFmtId="0" fontId="122"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0" fillId="0" borderId="0"/>
    <xf numFmtId="0" fontId="355" fillId="69" borderId="0" applyNumberFormat="0" applyBorder="0" applyAlignment="0" applyProtection="0">
      <alignment vertical="center"/>
    </xf>
    <xf numFmtId="0" fontId="352" fillId="50" borderId="0" applyNumberFormat="0" applyBorder="0" applyAlignment="0" applyProtection="0">
      <alignment vertical="center"/>
    </xf>
    <xf numFmtId="0" fontId="0" fillId="0" borderId="0"/>
    <xf numFmtId="0" fontId="0" fillId="0" borderId="0"/>
    <xf numFmtId="0" fontId="137" fillId="0" borderId="0"/>
    <xf numFmtId="200" fontId="222" fillId="0" borderId="0" applyFont="0" applyFill="0" applyBorder="0" applyAlignment="0" applyProtection="0"/>
    <xf numFmtId="41" fontId="19" fillId="0" borderId="0" applyFont="0" applyFill="0" applyBorder="0" applyAlignment="0" applyProtection="0">
      <alignment vertical="center"/>
    </xf>
    <xf numFmtId="0" fontId="137" fillId="0" borderId="0"/>
    <xf numFmtId="0" fontId="355" fillId="71" borderId="0" applyNumberFormat="0" applyBorder="0" applyAlignment="0" applyProtection="0">
      <alignment vertical="center"/>
    </xf>
    <xf numFmtId="0" fontId="137" fillId="0" borderId="0"/>
    <xf numFmtId="0" fontId="349" fillId="66" borderId="0" applyNumberFormat="0" applyBorder="0" applyAlignment="0" applyProtection="0">
      <alignment vertical="center"/>
    </xf>
    <xf numFmtId="0" fontId="0" fillId="0" borderId="0" applyProtection="0"/>
    <xf numFmtId="0" fontId="352" fillId="50" borderId="0" applyNumberFormat="0" applyBorder="0" applyAlignment="0" applyProtection="0">
      <alignment vertical="center"/>
    </xf>
    <xf numFmtId="0" fontId="331" fillId="0" borderId="0">
      <alignment vertical="top"/>
    </xf>
    <xf numFmtId="0" fontId="0" fillId="0" borderId="0">
      <alignment vertical="center"/>
    </xf>
    <xf numFmtId="0" fontId="137" fillId="0" borderId="0"/>
    <xf numFmtId="43" fontId="19" fillId="0" borderId="0" applyFont="0" applyFill="0" applyBorder="0" applyAlignment="0" applyProtection="0">
      <alignment vertical="center"/>
    </xf>
    <xf numFmtId="0" fontId="350" fillId="70" borderId="0" applyNumberFormat="0" applyBorder="0" applyAlignment="0" applyProtection="0">
      <alignment vertical="center"/>
    </xf>
    <xf numFmtId="0" fontId="31" fillId="0" borderId="0" applyNumberFormat="0" applyFill="0" applyBorder="0" applyAlignment="0" applyProtection="0">
      <alignment vertical="top"/>
      <protection locked="0"/>
    </xf>
    <xf numFmtId="0" fontId="137" fillId="0" borderId="0"/>
    <xf numFmtId="0" fontId="352" fillId="50" borderId="0" applyNumberFormat="0" applyBorder="0" applyAlignment="0" applyProtection="0"/>
    <xf numFmtId="0" fontId="304" fillId="0" borderId="0"/>
    <xf numFmtId="0" fontId="331" fillId="0" borderId="0">
      <alignment vertical="top"/>
    </xf>
    <xf numFmtId="0" fontId="357" fillId="0" borderId="0"/>
    <xf numFmtId="9" fontId="19" fillId="0" borderId="0" applyFont="0" applyFill="0" applyBorder="0" applyAlignment="0" applyProtection="0">
      <alignment vertical="center"/>
    </xf>
    <xf numFmtId="0" fontId="348" fillId="0" borderId="0" applyNumberFormat="0" applyFill="0" applyBorder="0" applyAlignment="0" applyProtection="0">
      <alignment vertical="center"/>
    </xf>
    <xf numFmtId="0" fontId="19" fillId="13" borderId="128" applyNumberFormat="0" applyFont="0" applyAlignment="0" applyProtection="0">
      <alignment vertical="center"/>
    </xf>
    <xf numFmtId="0" fontId="350" fillId="67"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47" fillId="0" borderId="0" applyNumberFormat="0" applyFill="0" applyBorder="0" applyAlignment="0" applyProtection="0">
      <alignment vertical="center"/>
    </xf>
    <xf numFmtId="0" fontId="353" fillId="0" borderId="0" applyNumberFormat="0" applyFill="0" applyBorder="0" applyAlignment="0" applyProtection="0">
      <alignment vertical="center"/>
    </xf>
    <xf numFmtId="0" fontId="331" fillId="0" borderId="0">
      <alignment vertical="top"/>
    </xf>
    <xf numFmtId="0" fontId="354" fillId="0" borderId="0" applyNumberFormat="0" applyFill="0" applyBorder="0" applyAlignment="0" applyProtection="0">
      <alignment vertical="center"/>
    </xf>
    <xf numFmtId="0" fontId="0" fillId="0" borderId="0"/>
    <xf numFmtId="0" fontId="359" fillId="0" borderId="0" applyNumberFormat="0" applyFill="0" applyBorder="0" applyAlignment="0" applyProtection="0">
      <alignment vertical="center"/>
    </xf>
    <xf numFmtId="0" fontId="352" fillId="50" borderId="0" applyNumberFormat="0" applyBorder="0" applyAlignment="0" applyProtection="0">
      <alignment vertical="center"/>
    </xf>
    <xf numFmtId="0" fontId="0" fillId="0" borderId="0"/>
    <xf numFmtId="0" fontId="304" fillId="0" borderId="0"/>
    <xf numFmtId="0" fontId="331" fillId="0" borderId="0">
      <alignment vertical="top"/>
    </xf>
    <xf numFmtId="0" fontId="137" fillId="0" borderId="0"/>
    <xf numFmtId="0" fontId="357" fillId="0" borderId="0"/>
    <xf numFmtId="0" fontId="331" fillId="0" borderId="0">
      <alignment vertical="top"/>
    </xf>
    <xf numFmtId="179" fontId="222" fillId="0" borderId="0" applyFont="0" applyFill="0" applyBorder="0" applyAlignment="0" applyProtection="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8" fillId="0" borderId="130" applyNumberFormat="0" applyFill="0" applyAlignment="0" applyProtection="0">
      <alignment vertical="center"/>
    </xf>
    <xf numFmtId="0" fontId="137" fillId="0" borderId="0"/>
    <xf numFmtId="0" fontId="356" fillId="0" borderId="130" applyNumberFormat="0" applyFill="0" applyAlignment="0" applyProtection="0">
      <alignment vertical="center"/>
    </xf>
    <xf numFmtId="0" fontId="137" fillId="0" borderId="0"/>
    <xf numFmtId="0" fontId="137"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137" fillId="0" borderId="0"/>
    <xf numFmtId="0" fontId="304" fillId="0" borderId="0"/>
    <xf numFmtId="0" fontId="350" fillId="72" borderId="0" applyNumberFormat="0" applyBorder="0" applyAlignment="0" applyProtection="0">
      <alignment vertical="center"/>
    </xf>
    <xf numFmtId="0" fontId="0" fillId="0" borderId="0" applyProtection="0"/>
    <xf numFmtId="0" fontId="0" fillId="0" borderId="0" applyProtection="0"/>
    <xf numFmtId="0" fontId="137" fillId="0" borderId="0"/>
    <xf numFmtId="0" fontId="0"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47" fillId="0" borderId="131" applyNumberFormat="0" applyFill="0" applyAlignment="0" applyProtection="0">
      <alignment vertical="center"/>
    </xf>
    <xf numFmtId="0" fontId="350" fillId="73" borderId="0" applyNumberFormat="0" applyBorder="0" applyAlignment="0" applyProtection="0">
      <alignment vertical="center"/>
    </xf>
    <xf numFmtId="0" fontId="137" fillId="0" borderId="0"/>
    <xf numFmtId="0" fontId="360" fillId="74" borderId="132" applyNumberFormat="0" applyAlignment="0" applyProtection="0">
      <alignment vertical="center"/>
    </xf>
    <xf numFmtId="0" fontId="331" fillId="0" borderId="0">
      <alignment vertical="top"/>
    </xf>
    <xf numFmtId="0" fontId="304" fillId="0" borderId="0"/>
    <xf numFmtId="0" fontId="361" fillId="74" borderId="129" applyNumberFormat="0" applyAlignment="0" applyProtection="0">
      <alignment vertical="center"/>
    </xf>
    <xf numFmtId="0" fontId="137" fillId="0" borderId="0"/>
    <xf numFmtId="0" fontId="137" fillId="0" borderId="0"/>
    <xf numFmtId="0" fontId="362" fillId="75" borderId="133" applyNumberFormat="0" applyAlignment="0" applyProtection="0">
      <alignment vertical="center"/>
    </xf>
    <xf numFmtId="0" fontId="137" fillId="0" borderId="0"/>
    <xf numFmtId="0" fontId="0" fillId="0" borderId="0"/>
    <xf numFmtId="0" fontId="0" fillId="0" borderId="0"/>
    <xf numFmtId="0" fontId="352" fillId="50" borderId="0" applyNumberFormat="0" applyBorder="0" applyAlignment="0" applyProtection="0">
      <alignment vertical="center"/>
    </xf>
    <xf numFmtId="0" fontId="331" fillId="0" borderId="0">
      <alignment vertical="top"/>
    </xf>
    <xf numFmtId="0" fontId="355" fillId="76" borderId="0" applyNumberFormat="0" applyBorder="0" applyAlignment="0" applyProtection="0">
      <alignment vertical="center"/>
    </xf>
    <xf numFmtId="0" fontId="137" fillId="0" borderId="0"/>
    <xf numFmtId="0" fontId="331" fillId="0" borderId="0">
      <alignment vertical="top"/>
    </xf>
    <xf numFmtId="0" fontId="350" fillId="77" borderId="0" applyNumberFormat="0" applyBorder="0" applyAlignment="0" applyProtection="0">
      <alignment vertical="center"/>
    </xf>
    <xf numFmtId="0" fontId="137" fillId="0" borderId="0"/>
    <xf numFmtId="0" fontId="331" fillId="0" borderId="0">
      <alignment vertical="top"/>
    </xf>
    <xf numFmtId="0" fontId="363" fillId="0" borderId="134" applyNumberFormat="0" applyFill="0" applyAlignment="0" applyProtection="0">
      <alignment vertical="center"/>
    </xf>
    <xf numFmtId="0" fontId="137" fillId="0" borderId="0"/>
    <xf numFmtId="0" fontId="137" fillId="0" borderId="0"/>
    <xf numFmtId="0" fontId="364" fillId="0" borderId="135" applyNumberFormat="0" applyFill="0" applyAlignment="0" applyProtection="0">
      <alignment vertical="center"/>
    </xf>
    <xf numFmtId="0" fontId="137" fillId="0" borderId="0"/>
    <xf numFmtId="0" fontId="137" fillId="0" borderId="0"/>
    <xf numFmtId="0" fontId="365" fillId="78" borderId="0" applyNumberFormat="0" applyBorder="0" applyAlignment="0" applyProtection="0">
      <alignment vertical="center"/>
    </xf>
    <xf numFmtId="0" fontId="366" fillId="79" borderId="0" applyNumberFormat="0" applyBorder="0" applyAlignment="0" applyProtection="0">
      <alignment vertical="center"/>
    </xf>
    <xf numFmtId="0" fontId="357" fillId="0" borderId="0"/>
    <xf numFmtId="0" fontId="137" fillId="0" borderId="0"/>
    <xf numFmtId="0" fontId="0" fillId="0" borderId="0"/>
    <xf numFmtId="0" fontId="0" fillId="0" borderId="0"/>
    <xf numFmtId="0" fontId="352" fillId="50" borderId="0" applyNumberFormat="0" applyBorder="0" applyAlignment="0" applyProtection="0">
      <alignment vertical="center"/>
    </xf>
    <xf numFmtId="0" fontId="133" fillId="0" borderId="0" applyBorder="0"/>
    <xf numFmtId="0" fontId="0" fillId="0" borderId="0">
      <alignment vertical="center"/>
    </xf>
    <xf numFmtId="0" fontId="137" fillId="0" borderId="0"/>
    <xf numFmtId="0" fontId="355" fillId="26" borderId="0" applyNumberFormat="0" applyBorder="0" applyAlignment="0" applyProtection="0">
      <alignment vertical="center"/>
    </xf>
    <xf numFmtId="0" fontId="350" fillId="80" borderId="0" applyNumberFormat="0" applyBorder="0" applyAlignment="0" applyProtection="0">
      <alignment vertical="center"/>
    </xf>
    <xf numFmtId="0" fontId="122" fillId="0" borderId="0"/>
    <xf numFmtId="0" fontId="137" fillId="0" borderId="0"/>
    <xf numFmtId="0" fontId="331" fillId="0" borderId="0">
      <alignment vertical="top"/>
    </xf>
    <xf numFmtId="0" fontId="137" fillId="0" borderId="0"/>
    <xf numFmtId="0" fontId="331" fillId="0" borderId="0">
      <alignment vertical="top"/>
    </xf>
    <xf numFmtId="0" fontId="355" fillId="47" borderId="0" applyNumberFormat="0" applyBorder="0" applyAlignment="0" applyProtection="0">
      <alignment vertical="center"/>
    </xf>
    <xf numFmtId="0" fontId="331" fillId="0" borderId="0">
      <alignment vertical="top"/>
    </xf>
    <xf numFmtId="0" fontId="355" fillId="81" borderId="0" applyNumberFormat="0" applyBorder="0" applyAlignment="0" applyProtection="0">
      <alignment vertical="center"/>
    </xf>
    <xf numFmtId="0" fontId="137" fillId="0" borderId="0"/>
    <xf numFmtId="0" fontId="355" fillId="18" borderId="0" applyNumberFormat="0" applyBorder="0" applyAlignment="0" applyProtection="0">
      <alignment vertical="center"/>
    </xf>
    <xf numFmtId="0" fontId="137" fillId="0" borderId="0"/>
    <xf numFmtId="0" fontId="331" fillId="0" borderId="0">
      <alignment vertical="top"/>
    </xf>
    <xf numFmtId="0" fontId="331" fillId="0" borderId="0">
      <alignment vertical="top"/>
    </xf>
    <xf numFmtId="0" fontId="355" fillId="82" borderId="0" applyNumberFormat="0" applyBorder="0" applyAlignment="0" applyProtection="0">
      <alignment vertical="center"/>
    </xf>
    <xf numFmtId="0" fontId="304" fillId="0" borderId="0"/>
    <xf numFmtId="0" fontId="350" fillId="83" borderId="0" applyNumberFormat="0" applyBorder="0" applyAlignment="0" applyProtection="0">
      <alignment vertical="center"/>
    </xf>
    <xf numFmtId="0" fontId="137" fillId="0" borderId="0"/>
    <xf numFmtId="0" fontId="0" fillId="0" borderId="0">
      <alignment vertical="center"/>
    </xf>
    <xf numFmtId="0" fontId="331" fillId="0" borderId="0">
      <alignment vertical="top"/>
    </xf>
    <xf numFmtId="0" fontId="350" fillId="84" borderId="0" applyNumberFormat="0" applyBorder="0" applyAlignment="0" applyProtection="0">
      <alignment vertical="center"/>
    </xf>
    <xf numFmtId="0" fontId="331" fillId="0" borderId="0">
      <alignment vertical="top"/>
    </xf>
    <xf numFmtId="0" fontId="0" fillId="0" borderId="0"/>
    <xf numFmtId="0" fontId="0" fillId="0" borderId="0"/>
    <xf numFmtId="0" fontId="352" fillId="50" borderId="0" applyNumberFormat="0" applyBorder="0" applyAlignment="0" applyProtection="0">
      <alignment vertical="center"/>
    </xf>
    <xf numFmtId="0" fontId="355" fillId="85" borderId="0" applyNumberFormat="0" applyBorder="0" applyAlignment="0" applyProtection="0">
      <alignment vertical="center"/>
    </xf>
    <xf numFmtId="0" fontId="331" fillId="0" borderId="0">
      <alignment vertical="top"/>
    </xf>
    <xf numFmtId="0" fontId="355" fillId="86" borderId="0" applyNumberFormat="0" applyBorder="0" applyAlignment="0" applyProtection="0">
      <alignment vertical="center"/>
    </xf>
    <xf numFmtId="0" fontId="304" fillId="0" borderId="0"/>
    <xf numFmtId="0" fontId="331" fillId="0" borderId="0">
      <alignment vertical="top"/>
    </xf>
    <xf numFmtId="0" fontId="350" fillId="87" borderId="0" applyNumberFormat="0" applyBorder="0" applyAlignment="0" applyProtection="0">
      <alignment vertical="center"/>
    </xf>
    <xf numFmtId="0" fontId="331" fillId="0" borderId="0">
      <alignment vertical="top"/>
    </xf>
    <xf numFmtId="0" fontId="355" fillId="35" borderId="0" applyNumberFormat="0" applyBorder="0" applyAlignment="0" applyProtection="0">
      <alignment vertical="center"/>
    </xf>
    <xf numFmtId="0" fontId="331" fillId="0" borderId="0">
      <alignment vertical="top"/>
    </xf>
    <xf numFmtId="0" fontId="350" fillId="61" borderId="0" applyNumberFormat="0" applyBorder="0" applyAlignment="0" applyProtection="0">
      <alignment vertical="center"/>
    </xf>
    <xf numFmtId="0" fontId="350" fillId="27" borderId="0" applyNumberFormat="0" applyBorder="0" applyAlignment="0" applyProtection="0">
      <alignment vertical="center"/>
    </xf>
    <xf numFmtId="0" fontId="355" fillId="49" borderId="0" applyNumberFormat="0" applyBorder="0" applyAlignment="0" applyProtection="0">
      <alignment vertical="center"/>
    </xf>
    <xf numFmtId="0" fontId="331" fillId="0" borderId="0">
      <alignment vertical="top"/>
    </xf>
    <xf numFmtId="0" fontId="350" fillId="88" borderId="0" applyNumberFormat="0" applyBorder="0" applyAlignment="0" applyProtection="0">
      <alignment vertical="center"/>
    </xf>
    <xf numFmtId="0" fontId="137" fillId="0" borderId="0"/>
    <xf numFmtId="0" fontId="331" fillId="0" borderId="0">
      <alignment vertical="top"/>
    </xf>
    <xf numFmtId="0" fontId="357" fillId="0" borderId="0"/>
    <xf numFmtId="0" fontId="133" fillId="0" borderId="0"/>
    <xf numFmtId="0" fontId="0" fillId="0" borderId="0"/>
    <xf numFmtId="0" fontId="0" fillId="0" borderId="0"/>
    <xf numFmtId="0" fontId="352" fillId="50" borderId="0" applyNumberFormat="0" applyBorder="0" applyAlignment="0" applyProtection="0">
      <alignment vertical="center"/>
    </xf>
    <xf numFmtId="0" fontId="331" fillId="0" borderId="0">
      <alignment vertical="top"/>
    </xf>
    <xf numFmtId="0" fontId="0" fillId="0" borderId="0"/>
    <xf numFmtId="0" fontId="0"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0" fillId="0" borderId="0"/>
    <xf numFmtId="0" fontId="0"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0" fillId="0" borderId="0"/>
    <xf numFmtId="0" fontId="0"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137" fillId="0" borderId="0"/>
    <xf numFmtId="0" fontId="5" fillId="0" borderId="0"/>
    <xf numFmtId="0" fontId="357" fillId="0" borderId="0"/>
    <xf numFmtId="0" fontId="0" fillId="0" borderId="0"/>
    <xf numFmtId="0" fontId="0" fillId="0" borderId="0" applyProtection="0"/>
    <xf numFmtId="0" fontId="352" fillId="50" borderId="0" applyNumberFormat="0" applyBorder="0" applyAlignment="0" applyProtection="0">
      <alignment vertical="center"/>
    </xf>
    <xf numFmtId="0" fontId="137" fillId="0" borderId="0"/>
    <xf numFmtId="177" fontId="222" fillId="0" borderId="0" applyFont="0" applyFill="0" applyBorder="0" applyAlignment="0" applyProtection="0"/>
    <xf numFmtId="0" fontId="137" fillId="0" borderId="0"/>
    <xf numFmtId="0" fontId="0" fillId="0" borderId="0"/>
    <xf numFmtId="0" fontId="0"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0" fillId="0" borderId="0"/>
    <xf numFmtId="0" fontId="0" fillId="0" borderId="0"/>
    <xf numFmtId="0" fontId="357"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31" fillId="0" borderId="0">
      <alignment vertical="top"/>
    </xf>
    <xf numFmtId="0" fontId="137" fillId="0" borderId="0"/>
    <xf numFmtId="0" fontId="137" fillId="0" borderId="0"/>
    <xf numFmtId="0" fontId="137" fillId="0" borderId="0"/>
    <xf numFmtId="0" fontId="352" fillId="50" borderId="0" applyNumberFormat="0" applyBorder="0" applyAlignment="0" applyProtection="0">
      <alignment vertical="center"/>
    </xf>
    <xf numFmtId="0" fontId="137" fillId="0" borderId="0"/>
    <xf numFmtId="0" fontId="137" fillId="0" borderId="0"/>
    <xf numFmtId="0" fontId="0" fillId="0" borderId="0"/>
    <xf numFmtId="0" fontId="0"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31" fillId="0" borderId="0">
      <alignment vertical="top"/>
    </xf>
    <xf numFmtId="0" fontId="137"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31" fillId="0" borderId="0">
      <alignment vertical="top"/>
    </xf>
    <xf numFmtId="0" fontId="331" fillId="0" borderId="0">
      <alignment vertical="top"/>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137" fillId="0" borderId="0"/>
    <xf numFmtId="0" fontId="137" fillId="0" borderId="0"/>
    <xf numFmtId="0" fontId="0" fillId="0" borderId="0"/>
    <xf numFmtId="0" fontId="304"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122" fillId="0" borderId="0"/>
    <xf numFmtId="0" fontId="331" fillId="0" borderId="0">
      <alignment vertical="top"/>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7" fillId="0" borderId="0"/>
    <xf numFmtId="0" fontId="352" fillId="50" borderId="0" applyNumberFormat="0" applyBorder="0" applyAlignment="0" applyProtection="0">
      <alignment vertical="center"/>
    </xf>
    <xf numFmtId="0" fontId="137"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122" fillId="0" borderId="0"/>
    <xf numFmtId="0" fontId="0" fillId="0" borderId="0">
      <alignment vertical="center"/>
    </xf>
    <xf numFmtId="0" fontId="352" fillId="50" borderId="0" applyNumberFormat="0" applyBorder="0" applyAlignment="0" applyProtection="0">
      <alignment vertical="center"/>
    </xf>
    <xf numFmtId="0" fontId="137" fillId="0" borderId="0"/>
    <xf numFmtId="0" fontId="352" fillId="50" borderId="0" applyNumberFormat="0" applyBorder="0" applyAlignment="0" applyProtection="0">
      <alignment vertical="center"/>
    </xf>
    <xf numFmtId="0" fontId="137" fillId="0" borderId="0"/>
    <xf numFmtId="0" fontId="331" fillId="0" borderId="0">
      <alignment vertical="top"/>
    </xf>
    <xf numFmtId="0" fontId="352" fillId="50" borderId="0" applyNumberFormat="0" applyBorder="0" applyAlignment="0" applyProtection="0">
      <alignment vertical="center"/>
    </xf>
    <xf numFmtId="0" fontId="137" fillId="0" borderId="0"/>
    <xf numFmtId="0" fontId="137"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31" fillId="0" borderId="0">
      <alignment vertical="top"/>
    </xf>
    <xf numFmtId="0" fontId="137" fillId="0" borderId="0"/>
    <xf numFmtId="0" fontId="137" fillId="0" borderId="0"/>
    <xf numFmtId="0" fontId="137" fillId="0" borderId="0"/>
    <xf numFmtId="0" fontId="0" fillId="0" borderId="0"/>
    <xf numFmtId="0" fontId="368" fillId="0" borderId="0" applyNumberFormat="0" applyFill="0" applyBorder="0" applyAlignment="0" applyProtection="0"/>
    <xf numFmtId="0" fontId="137" fillId="0" borderId="0"/>
    <xf numFmtId="0" fontId="122" fillId="0" borderId="0"/>
    <xf numFmtId="0" fontId="137" fillId="0" borderId="0"/>
    <xf numFmtId="0" fontId="331" fillId="0" borderId="0">
      <alignment vertical="top"/>
    </xf>
    <xf numFmtId="0" fontId="122" fillId="0" borderId="0"/>
    <xf numFmtId="0" fontId="122"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304" fillId="0" borderId="0"/>
    <xf numFmtId="0" fontId="137" fillId="0" borderId="0"/>
    <xf numFmtId="0" fontId="137" fillId="0" borderId="0"/>
    <xf numFmtId="0" fontId="331" fillId="0" borderId="0">
      <alignment vertical="top"/>
    </xf>
    <xf numFmtId="0" fontId="137" fillId="0" borderId="0"/>
    <xf numFmtId="0" fontId="137" fillId="0" borderId="0"/>
    <xf numFmtId="0" fontId="0" fillId="0" borderId="0"/>
    <xf numFmtId="0" fontId="137" fillId="0" borderId="0"/>
    <xf numFmtId="0" fontId="137" fillId="0" borderId="0"/>
    <xf numFmtId="0" fontId="137" fillId="0" borderId="0"/>
    <xf numFmtId="0" fontId="137" fillId="0" borderId="0"/>
    <xf numFmtId="0" fontId="331" fillId="0" borderId="0">
      <alignment vertical="top"/>
    </xf>
    <xf numFmtId="0" fontId="137" fillId="0" borderId="0"/>
    <xf numFmtId="0" fontId="331" fillId="0" borderId="0">
      <alignment vertical="top"/>
    </xf>
    <xf numFmtId="0" fontId="137" fillId="0" borderId="0"/>
    <xf numFmtId="43" fontId="110" fillId="0" borderId="0" applyFont="0" applyFill="0" applyBorder="0" applyAlignment="0" applyProtection="0">
      <alignment vertical="center"/>
    </xf>
    <xf numFmtId="0" fontId="331" fillId="0" borderId="0">
      <alignment vertical="top"/>
    </xf>
    <xf numFmtId="0" fontId="137" fillId="0" borderId="0"/>
    <xf numFmtId="0" fontId="357" fillId="0" borderId="0" applyNumberFormat="0" applyFill="0" applyBorder="0" applyAlignment="0" applyProtection="0"/>
    <xf numFmtId="0" fontId="0" fillId="0" borderId="0"/>
    <xf numFmtId="0" fontId="137" fillId="0" borderId="0"/>
    <xf numFmtId="0" fontId="304" fillId="0" borderId="0"/>
    <xf numFmtId="0" fontId="304" fillId="0" borderId="0"/>
    <xf numFmtId="0" fontId="331" fillId="0" borderId="0">
      <alignment vertical="top"/>
    </xf>
    <xf numFmtId="0" fontId="304" fillId="0" borderId="0"/>
    <xf numFmtId="0" fontId="0" fillId="0" borderId="0"/>
    <xf numFmtId="0" fontId="137" fillId="0" borderId="0"/>
    <xf numFmtId="0" fontId="137" fillId="0" borderId="0"/>
    <xf numFmtId="0" fontId="137" fillId="0" borderId="0"/>
    <xf numFmtId="0" fontId="331" fillId="0" borderId="0">
      <alignment vertical="top"/>
    </xf>
    <xf numFmtId="0" fontId="137" fillId="0" borderId="0"/>
    <xf numFmtId="0" fontId="0"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304" fillId="0" borderId="0"/>
    <xf numFmtId="0" fontId="137" fillId="0" borderId="0"/>
    <xf numFmtId="0" fontId="137" fillId="0" borderId="0"/>
    <xf numFmtId="0" fontId="133" fillId="0" borderId="0">
      <alignment vertical="center"/>
    </xf>
    <xf numFmtId="0" fontId="137" fillId="0" borderId="0"/>
    <xf numFmtId="0" fontId="137" fillId="0" borderId="0"/>
    <xf numFmtId="0" fontId="0" fillId="0" borderId="0">
      <alignment vertical="center"/>
    </xf>
    <xf numFmtId="0" fontId="137" fillId="0" borderId="0"/>
    <xf numFmtId="0" fontId="137" fillId="0" borderId="0"/>
    <xf numFmtId="0" fontId="137" fillId="0" borderId="0"/>
    <xf numFmtId="0" fontId="367" fillId="60" borderId="0" applyNumberFormat="0" applyBorder="0" applyAlignment="0" applyProtection="0">
      <alignment vertical="center"/>
    </xf>
    <xf numFmtId="0" fontId="137" fillId="0" borderId="0"/>
    <xf numFmtId="0" fontId="137" fillId="0" borderId="0"/>
    <xf numFmtId="0" fontId="137" fillId="0" borderId="0"/>
    <xf numFmtId="0" fontId="137" fillId="0" borderId="0"/>
    <xf numFmtId="0" fontId="137" fillId="0" borderId="0"/>
    <xf numFmtId="0" fontId="137" fillId="0" borderId="0"/>
    <xf numFmtId="0" fontId="331" fillId="0" borderId="0">
      <alignment vertical="top"/>
    </xf>
    <xf numFmtId="0" fontId="0"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352" fillId="50" borderId="0" applyNumberFormat="0" applyBorder="0" applyAlignment="0" applyProtection="0">
      <alignment vertical="center"/>
    </xf>
    <xf numFmtId="0" fontId="137" fillId="0" borderId="0"/>
    <xf numFmtId="0" fontId="137" fillId="0" borderId="0"/>
    <xf numFmtId="0" fontId="137" fillId="0" borderId="0"/>
    <xf numFmtId="0" fontId="122" fillId="0" borderId="0"/>
    <xf numFmtId="205" fontId="222" fillId="0" borderId="0" applyFont="0" applyFill="0" applyBorder="0" applyAlignment="0" applyProtection="0"/>
    <xf numFmtId="0" fontId="137" fillId="0" borderId="0"/>
    <xf numFmtId="0" fontId="331" fillId="0" borderId="0">
      <alignment vertical="top"/>
    </xf>
    <xf numFmtId="0" fontId="331" fillId="0" borderId="0">
      <alignment vertical="top"/>
    </xf>
    <xf numFmtId="0" fontId="137" fillId="0" borderId="0"/>
    <xf numFmtId="43" fontId="0" fillId="0" borderId="0">
      <alignment vertical="center"/>
    </xf>
    <xf numFmtId="0" fontId="137" fillId="0" borderId="0"/>
    <xf numFmtId="0" fontId="137" fillId="0" borderId="0"/>
    <xf numFmtId="0" fontId="137" fillId="0" borderId="0"/>
    <xf numFmtId="0" fontId="137" fillId="0" borderId="0"/>
    <xf numFmtId="0" fontId="137" fillId="0" borderId="0"/>
    <xf numFmtId="0" fontId="331" fillId="0" borderId="0">
      <alignment vertical="top"/>
    </xf>
    <xf numFmtId="0" fontId="137" fillId="0" borderId="0"/>
    <xf numFmtId="0" fontId="331" fillId="0" borderId="0">
      <alignment vertical="top"/>
    </xf>
    <xf numFmtId="0" fontId="331" fillId="0" borderId="0">
      <alignment vertical="top"/>
    </xf>
    <xf numFmtId="0" fontId="331" fillId="0" borderId="0">
      <alignment vertical="top"/>
    </xf>
    <xf numFmtId="0" fontId="137" fillId="0" borderId="0"/>
    <xf numFmtId="0" fontId="331" fillId="0" borderId="0">
      <alignment vertical="top"/>
    </xf>
    <xf numFmtId="0" fontId="331" fillId="0" borderId="0">
      <alignment vertical="top"/>
    </xf>
    <xf numFmtId="0" fontId="133" fillId="0" borderId="0">
      <alignment vertical="center"/>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52" fillId="50" borderId="0" applyNumberFormat="0" applyBorder="0" applyAlignment="0" applyProtection="0">
      <alignment vertical="center"/>
    </xf>
    <xf numFmtId="0" fontId="331" fillId="0" borderId="0">
      <alignment vertical="top"/>
    </xf>
    <xf numFmtId="0" fontId="331" fillId="0" borderId="0">
      <alignment vertical="top"/>
    </xf>
    <xf numFmtId="0" fontId="137" fillId="0" borderId="0"/>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0" fillId="0" borderId="0"/>
    <xf numFmtId="0" fontId="137" fillId="0" borderId="0"/>
    <xf numFmtId="0" fontId="331" fillId="0" borderId="0">
      <alignment vertical="top"/>
    </xf>
    <xf numFmtId="0" fontId="137" fillId="0" borderId="0"/>
    <xf numFmtId="0" fontId="331" fillId="0" borderId="0">
      <alignment vertical="top"/>
    </xf>
    <xf numFmtId="0" fontId="137" fillId="0" borderId="0"/>
    <xf numFmtId="0" fontId="331" fillId="0" borderId="0">
      <alignment vertical="top"/>
    </xf>
    <xf numFmtId="0" fontId="331" fillId="0" borderId="0">
      <alignment vertical="top"/>
    </xf>
    <xf numFmtId="0" fontId="352" fillId="50" borderId="0" applyNumberFormat="0" applyBorder="0" applyAlignment="0" applyProtection="0">
      <alignment vertical="center"/>
    </xf>
    <xf numFmtId="0" fontId="137" fillId="0" borderId="0"/>
    <xf numFmtId="0" fontId="137" fillId="0" borderId="0"/>
    <xf numFmtId="0" fontId="137" fillId="0" borderId="0"/>
    <xf numFmtId="0" fontId="357" fillId="0" borderId="0"/>
    <xf numFmtId="0" fontId="137" fillId="0" borderId="0"/>
    <xf numFmtId="0" fontId="331" fillId="0" borderId="0">
      <alignment vertical="top"/>
    </xf>
    <xf numFmtId="0" fontId="137" fillId="0" borderId="0"/>
    <xf numFmtId="0" fontId="137" fillId="0" borderId="0"/>
    <xf numFmtId="0" fontId="133" fillId="0" borderId="0" applyBorder="0"/>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133" fillId="0" borderId="0" applyBorder="0"/>
    <xf numFmtId="0" fontId="137" fillId="0" borderId="0"/>
    <xf numFmtId="0" fontId="331" fillId="0" borderId="0">
      <alignment vertical="top"/>
    </xf>
    <xf numFmtId="0" fontId="331" fillId="0" borderId="0">
      <alignment vertical="top"/>
    </xf>
    <xf numFmtId="0" fontId="137" fillId="0" borderId="0"/>
    <xf numFmtId="0" fontId="0" fillId="0" borderId="0" applyProtection="0"/>
    <xf numFmtId="0" fontId="0" fillId="0" borderId="0" applyProtection="0"/>
    <xf numFmtId="0" fontId="331" fillId="0" borderId="0">
      <alignment vertical="top"/>
    </xf>
    <xf numFmtId="0" fontId="137" fillId="0" borderId="0"/>
    <xf numFmtId="0" fontId="331" fillId="0" borderId="0">
      <alignment vertical="top"/>
    </xf>
    <xf numFmtId="0" fontId="352" fillId="50" borderId="0" applyNumberFormat="0" applyBorder="0" applyAlignment="0" applyProtection="0">
      <alignment vertical="center"/>
    </xf>
    <xf numFmtId="0" fontId="331" fillId="0" borderId="0">
      <alignment vertical="top"/>
    </xf>
    <xf numFmtId="181" fontId="0" fillId="0" borderId="0" applyNumberFormat="0" applyFill="0" applyBorder="0" applyAlignment="0" applyProtection="0">
      <alignment vertical="top"/>
      <protection locked="0"/>
    </xf>
    <xf numFmtId="0" fontId="0" fillId="0" borderId="0"/>
    <xf numFmtId="0" fontId="331" fillId="0" borderId="0">
      <alignment vertical="top"/>
    </xf>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331" fillId="0" borderId="0">
      <alignment vertical="top"/>
    </xf>
    <xf numFmtId="0" fontId="137" fillId="0" borderId="0"/>
    <xf numFmtId="0" fontId="137" fillId="0" borderId="0"/>
    <xf numFmtId="0" fontId="331" fillId="0" borderId="0">
      <alignment vertical="top"/>
    </xf>
    <xf numFmtId="0" fontId="331" fillId="0" borderId="0">
      <alignment vertical="top"/>
    </xf>
    <xf numFmtId="0" fontId="331" fillId="0" borderId="0">
      <alignment vertical="top"/>
    </xf>
    <xf numFmtId="0" fontId="0" fillId="0" borderId="0"/>
    <xf numFmtId="0" fontId="331" fillId="0" borderId="0">
      <alignment vertical="top"/>
    </xf>
    <xf numFmtId="0" fontId="137" fillId="0" borderId="0"/>
    <xf numFmtId="0" fontId="331" fillId="0" borderId="0">
      <alignment vertical="top"/>
    </xf>
    <xf numFmtId="0" fontId="137" fillId="0" borderId="0"/>
    <xf numFmtId="0" fontId="0" fillId="0" borderId="0" applyProtection="0"/>
    <xf numFmtId="0" fontId="0" fillId="0" borderId="0" applyProtection="0"/>
    <xf numFmtId="0" fontId="331" fillId="0" borderId="0">
      <alignment vertical="top"/>
    </xf>
    <xf numFmtId="0" fontId="331" fillId="0" borderId="0">
      <alignment vertical="top"/>
    </xf>
    <xf numFmtId="0" fontId="137" fillId="0" borderId="0"/>
    <xf numFmtId="0" fontId="331" fillId="0" borderId="0">
      <alignment vertical="top"/>
    </xf>
    <xf numFmtId="0" fontId="0" fillId="0" borderId="0"/>
    <xf numFmtId="0" fontId="137" fillId="0" borderId="0"/>
    <xf numFmtId="0" fontId="331" fillId="0" borderId="0">
      <alignment vertical="top"/>
    </xf>
    <xf numFmtId="0" fontId="331" fillId="0" borderId="0">
      <alignment vertical="top"/>
    </xf>
    <xf numFmtId="0" fontId="0" fillId="0" borderId="0"/>
    <xf numFmtId="0" fontId="331" fillId="0" borderId="0">
      <alignment vertical="top"/>
    </xf>
    <xf numFmtId="0" fontId="122" fillId="0" borderId="0"/>
    <xf numFmtId="0" fontId="331" fillId="0" borderId="0">
      <alignment vertical="top"/>
    </xf>
    <xf numFmtId="0" fontId="137" fillId="0" borderId="0"/>
    <xf numFmtId="0" fontId="122" fillId="0" borderId="0"/>
    <xf numFmtId="0" fontId="352" fillId="50" borderId="0" applyNumberFormat="0" applyBorder="0" applyAlignment="0" applyProtection="0">
      <alignment vertical="center"/>
    </xf>
    <xf numFmtId="0" fontId="122" fillId="0" borderId="0"/>
    <xf numFmtId="0" fontId="137" fillId="0" borderId="0"/>
    <xf numFmtId="0" fontId="122" fillId="0" borderId="0"/>
    <xf numFmtId="0" fontId="137" fillId="0" borderId="0"/>
    <xf numFmtId="0" fontId="0" fillId="0" borderId="0"/>
    <xf numFmtId="0" fontId="0" fillId="0" borderId="0"/>
    <xf numFmtId="0" fontId="122" fillId="0" borderId="0"/>
    <xf numFmtId="181" fontId="0" fillId="0" borderId="0">
      <alignment vertical="center"/>
    </xf>
    <xf numFmtId="0" fontId="122" fillId="0" borderId="0"/>
    <xf numFmtId="0" fontId="137" fillId="0" borderId="0"/>
    <xf numFmtId="0" fontId="331" fillId="0" borderId="0">
      <alignment vertical="top"/>
    </xf>
    <xf numFmtId="0" fontId="137" fillId="0" borderId="0"/>
    <xf numFmtId="0" fontId="133" fillId="0" borderId="0"/>
    <xf numFmtId="0" fontId="137" fillId="0" borderId="0"/>
    <xf numFmtId="0" fontId="137" fillId="0" borderId="0"/>
    <xf numFmtId="0" fontId="137" fillId="0" borderId="0"/>
    <xf numFmtId="0" fontId="137" fillId="0" borderId="0"/>
    <xf numFmtId="0" fontId="331" fillId="0" borderId="0">
      <alignment vertical="top"/>
    </xf>
    <xf numFmtId="0" fontId="137" fillId="0" borderId="0"/>
    <xf numFmtId="0" fontId="304" fillId="0" borderId="0"/>
    <xf numFmtId="0" fontId="357" fillId="0" borderId="0" applyNumberFormat="0" applyFill="0" applyBorder="0" applyAlignment="0" applyProtection="0"/>
    <xf numFmtId="0" fontId="137" fillId="0" borderId="0"/>
    <xf numFmtId="0" fontId="0" fillId="0" borderId="0" applyProtection="0"/>
    <xf numFmtId="0" fontId="0" fillId="0" borderId="0" applyProtection="0"/>
    <xf numFmtId="0" fontId="137" fillId="0" borderId="0"/>
    <xf numFmtId="0" fontId="137" fillId="0" borderId="0"/>
    <xf numFmtId="0" fontId="137" fillId="0" borderId="0"/>
    <xf numFmtId="0" fontId="352" fillId="50" borderId="0" applyNumberFormat="0" applyBorder="0" applyAlignment="0" applyProtection="0"/>
    <xf numFmtId="0" fontId="137" fillId="0" borderId="0"/>
    <xf numFmtId="0" fontId="137" fillId="0" borderId="0"/>
    <xf numFmtId="0" fontId="137" fillId="0" borderId="0"/>
    <xf numFmtId="0" fontId="137" fillId="0" borderId="0"/>
    <xf numFmtId="0" fontId="331" fillId="0" borderId="0">
      <alignment vertical="top"/>
    </xf>
    <xf numFmtId="0" fontId="137" fillId="0" borderId="0"/>
    <xf numFmtId="0" fontId="137" fillId="0" borderId="0"/>
    <xf numFmtId="0" fontId="0" fillId="0" borderId="0">
      <alignment vertical="center"/>
    </xf>
    <xf numFmtId="0" fontId="352" fillId="50" borderId="0" applyNumberFormat="0" applyBorder="0" applyAlignment="0" applyProtection="0">
      <alignment vertical="center"/>
    </xf>
    <xf numFmtId="0" fontId="331" fillId="0" borderId="0">
      <alignment vertical="top"/>
    </xf>
    <xf numFmtId="0" fontId="331" fillId="0" borderId="0">
      <alignment vertical="top"/>
    </xf>
    <xf numFmtId="0" fontId="304" fillId="0" borderId="0"/>
    <xf numFmtId="0" fontId="137" fillId="0" borderId="0"/>
    <xf numFmtId="0" fontId="331" fillId="0" borderId="0">
      <alignment vertical="top"/>
    </xf>
    <xf numFmtId="0" fontId="137" fillId="0" borderId="0"/>
    <xf numFmtId="0" fontId="137" fillId="0" borderId="0"/>
    <xf numFmtId="0" fontId="331" fillId="0" borderId="0">
      <alignment vertical="top"/>
    </xf>
    <xf numFmtId="0" fontId="0" fillId="0" borderId="0"/>
    <xf numFmtId="0" fontId="0" fillId="0" borderId="0">
      <alignment vertical="center"/>
    </xf>
    <xf numFmtId="0" fontId="137" fillId="0" borderId="0"/>
    <xf numFmtId="0" fontId="137" fillId="0" borderId="0"/>
    <xf numFmtId="0" fontId="137" fillId="0" borderId="0"/>
    <xf numFmtId="0" fontId="357" fillId="0" borderId="0" applyNumberFormat="0" applyFill="0" applyBorder="0" applyAlignment="0" applyProtection="0"/>
    <xf numFmtId="0" fontId="331" fillId="0" borderId="0">
      <alignment vertical="top"/>
    </xf>
    <xf numFmtId="198" fontId="122" fillId="0" borderId="0" applyFont="0" applyFill="0" applyBorder="0" applyAlignment="0" applyProtection="0">
      <alignment vertical="center"/>
    </xf>
    <xf numFmtId="0" fontId="137" fillId="0" borderId="0"/>
    <xf numFmtId="0" fontId="137" fillId="0" borderId="0"/>
    <xf numFmtId="0" fontId="0" fillId="0" borderId="0"/>
    <xf numFmtId="0" fontId="137" fillId="0" borderId="0"/>
    <xf numFmtId="0" fontId="304" fillId="0" borderId="0"/>
    <xf numFmtId="0" fontId="137" fillId="0" borderId="0"/>
    <xf numFmtId="0" fontId="304" fillId="0" borderId="0"/>
    <xf numFmtId="0" fontId="122" fillId="0" borderId="0"/>
    <xf numFmtId="0" fontId="357" fillId="0" borderId="0" applyNumberFormat="0" applyFill="0" applyBorder="0" applyAlignment="0" applyProtection="0"/>
    <xf numFmtId="0" fontId="137" fillId="0" borderId="0"/>
    <xf numFmtId="0" fontId="357" fillId="0" borderId="0"/>
    <xf numFmtId="0" fontId="137" fillId="0" borderId="0"/>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133" fillId="0" borderId="0" applyBorder="0"/>
    <xf numFmtId="0" fontId="357" fillId="0" borderId="0"/>
    <xf numFmtId="0" fontId="137" fillId="0" borderId="0"/>
    <xf numFmtId="0" fontId="367" fillId="60" borderId="0" applyNumberFormat="0" applyBorder="0" applyAlignment="0" applyProtection="0">
      <alignment vertical="center"/>
    </xf>
    <xf numFmtId="0" fontId="137" fillId="0" borderId="0"/>
    <xf numFmtId="0" fontId="133" fillId="0" borderId="0" applyBorder="0"/>
    <xf numFmtId="0" fontId="331" fillId="0" borderId="0">
      <alignment vertical="top"/>
    </xf>
    <xf numFmtId="0" fontId="137" fillId="0" borderId="0"/>
    <xf numFmtId="0" fontId="137" fillId="0" borderId="0"/>
    <xf numFmtId="0" fontId="133" fillId="0" borderId="0" applyBorder="0"/>
    <xf numFmtId="0" fontId="357" fillId="0" borderId="0" applyNumberFormat="0" applyFill="0" applyBorder="0" applyAlignment="0" applyProtection="0"/>
    <xf numFmtId="0" fontId="331" fillId="0" borderId="0">
      <alignment vertical="top"/>
    </xf>
    <xf numFmtId="0" fontId="304" fillId="0" borderId="0"/>
    <xf numFmtId="0" fontId="331" fillId="0" borderId="0">
      <alignment vertical="top"/>
    </xf>
    <xf numFmtId="0" fontId="137" fillId="0" borderId="0"/>
    <xf numFmtId="0" fontId="137" fillId="0" borderId="0"/>
    <xf numFmtId="0" fontId="137" fillId="0" borderId="0"/>
    <xf numFmtId="0" fontId="137" fillId="0" borderId="0"/>
    <xf numFmtId="0" fontId="137" fillId="0" borderId="0"/>
    <xf numFmtId="0" fontId="137"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137" fillId="0" borderId="0"/>
    <xf numFmtId="0" fontId="0" fillId="0" borderId="0"/>
    <xf numFmtId="0" fontId="137" fillId="0" borderId="0"/>
    <xf numFmtId="0" fontId="331" fillId="0" borderId="0">
      <alignment vertical="top"/>
    </xf>
    <xf numFmtId="0" fontId="137" fillId="0" borderId="0"/>
    <xf numFmtId="0" fontId="137" fillId="0" borderId="0"/>
    <xf numFmtId="0" fontId="137" fillId="0" borderId="0"/>
    <xf numFmtId="0" fontId="331" fillId="0" borderId="0">
      <alignment vertical="top"/>
    </xf>
    <xf numFmtId="0" fontId="357" fillId="0" borderId="0"/>
    <xf numFmtId="0" fontId="137" fillId="0" borderId="0"/>
    <xf numFmtId="0" fontId="304" fillId="0" borderId="0"/>
    <xf numFmtId="0" fontId="357" fillId="0" borderId="0"/>
    <xf numFmtId="0" fontId="0" fillId="0" borderId="0"/>
    <xf numFmtId="0" fontId="304" fillId="0" borderId="0"/>
    <xf numFmtId="0" fontId="304" fillId="0" borderId="0"/>
    <xf numFmtId="0" fontId="331" fillId="0" borderId="0">
      <alignment vertical="top"/>
    </xf>
    <xf numFmtId="0" fontId="331" fillId="0" borderId="0">
      <alignment vertical="top"/>
    </xf>
    <xf numFmtId="0" fontId="331" fillId="0" borderId="0">
      <alignment vertical="top"/>
    </xf>
    <xf numFmtId="0" fontId="133" fillId="0" borderId="0"/>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137" fillId="0" borderId="0"/>
    <xf numFmtId="0" fontId="331" fillId="0" borderId="0">
      <alignment vertical="top"/>
    </xf>
    <xf numFmtId="0" fontId="0" fillId="0" borderId="0" applyProtection="0"/>
    <xf numFmtId="0" fontId="0" fillId="0" borderId="0" applyProtection="0"/>
    <xf numFmtId="0" fontId="331" fillId="0" borderId="0">
      <alignment vertical="top"/>
    </xf>
    <xf numFmtId="0" fontId="0" fillId="0" borderId="0" applyProtection="0"/>
    <xf numFmtId="0" fontId="0" fillId="0" borderId="0" applyProtection="0"/>
    <xf numFmtId="0" fontId="137" fillId="0" borderId="0"/>
    <xf numFmtId="0" fontId="331" fillId="0" borderId="0">
      <alignment vertical="top"/>
    </xf>
    <xf numFmtId="0" fontId="137" fillId="0" borderId="0"/>
    <xf numFmtId="0" fontId="331" fillId="0" borderId="0">
      <alignment vertical="top"/>
    </xf>
    <xf numFmtId="0" fontId="331" fillId="0" borderId="0">
      <alignment vertical="top"/>
    </xf>
    <xf numFmtId="0" fontId="331" fillId="0" borderId="0">
      <alignment vertical="top"/>
    </xf>
    <xf numFmtId="0" fontId="357" fillId="0" borderId="0"/>
    <xf numFmtId="0" fontId="0" fillId="0" borderId="0"/>
    <xf numFmtId="0" fontId="331" fillId="0" borderId="0">
      <alignment vertical="top"/>
    </xf>
    <xf numFmtId="0" fontId="331" fillId="0" borderId="0">
      <alignment vertical="top"/>
    </xf>
    <xf numFmtId="0" fontId="331" fillId="0" borderId="0">
      <alignment vertical="top"/>
    </xf>
    <xf numFmtId="0" fontId="357" fillId="0" borderId="0"/>
    <xf numFmtId="0" fontId="331" fillId="0" borderId="0">
      <alignment vertical="top"/>
    </xf>
    <xf numFmtId="0" fontId="331" fillId="0" borderId="0">
      <alignment vertical="top"/>
    </xf>
    <xf numFmtId="0" fontId="331" fillId="0" borderId="0">
      <alignment vertical="top"/>
    </xf>
    <xf numFmtId="0" fontId="137" fillId="0" borderId="0"/>
    <xf numFmtId="0" fontId="137" fillId="0" borderId="0"/>
    <xf numFmtId="0" fontId="331" fillId="0" borderId="0">
      <alignment vertical="top"/>
    </xf>
    <xf numFmtId="0" fontId="331" fillId="0" borderId="0">
      <alignment vertical="top"/>
    </xf>
    <xf numFmtId="0" fontId="304" fillId="0" borderId="0"/>
    <xf numFmtId="0" fontId="137" fillId="0" borderId="0"/>
    <xf numFmtId="0" fontId="304" fillId="0" borderId="0"/>
    <xf numFmtId="0" fontId="331" fillId="0" borderId="0">
      <alignment vertical="top"/>
    </xf>
    <xf numFmtId="0" fontId="304" fillId="0" borderId="0"/>
    <xf numFmtId="0" fontId="304" fillId="0" borderId="0"/>
    <xf numFmtId="0" fontId="357" fillId="0" borderId="0" applyNumberFormat="0" applyFill="0" applyBorder="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137" fillId="0" borderId="0"/>
    <xf numFmtId="0" fontId="331" fillId="0" borderId="0">
      <alignment vertical="top"/>
    </xf>
    <xf numFmtId="0" fontId="137" fillId="0" borderId="0"/>
    <xf numFmtId="0" fontId="352" fillId="50" borderId="0" applyNumberFormat="0" applyBorder="0" applyAlignment="0" applyProtection="0">
      <alignment vertical="center"/>
    </xf>
    <xf numFmtId="0" fontId="331" fillId="0" borderId="0">
      <alignment vertical="top"/>
    </xf>
    <xf numFmtId="0" fontId="137" fillId="0" borderId="0"/>
    <xf numFmtId="0" fontId="137" fillId="0" borderId="0"/>
    <xf numFmtId="0" fontId="137" fillId="0" borderId="0"/>
    <xf numFmtId="0" fontId="137" fillId="0" borderId="0"/>
    <xf numFmtId="0" fontId="0" fillId="0" borderId="0"/>
    <xf numFmtId="0" fontId="0" fillId="0" borderId="0"/>
    <xf numFmtId="0" fontId="137" fillId="0" borderId="0"/>
    <xf numFmtId="0" fontId="137" fillId="0" borderId="0"/>
    <xf numFmtId="0" fontId="0" fillId="0" borderId="0" applyProtection="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357" fillId="0" borderId="0" applyNumberFormat="0" applyFill="0" applyBorder="0" applyAlignment="0" applyProtection="0"/>
    <xf numFmtId="0" fontId="0" fillId="0" borderId="0" applyProtection="0"/>
    <xf numFmtId="0" fontId="0" fillId="0" borderId="0" applyProtection="0"/>
    <xf numFmtId="0" fontId="304" fillId="0" borderId="0"/>
    <xf numFmtId="0" fontId="304" fillId="0" borderId="0"/>
    <xf numFmtId="0" fontId="304" fillId="0" borderId="0"/>
    <xf numFmtId="0" fontId="0" fillId="0" borderId="0"/>
    <xf numFmtId="0" fontId="0" fillId="0" borderId="0"/>
    <xf numFmtId="0" fontId="331" fillId="0" borderId="0">
      <alignment vertical="top"/>
    </xf>
    <xf numFmtId="0" fontId="137" fillId="0" borderId="0"/>
    <xf numFmtId="0" fontId="0" fillId="0" borderId="0">
      <alignment vertical="center"/>
    </xf>
    <xf numFmtId="0" fontId="0" fillId="0" borderId="0"/>
    <xf numFmtId="0" fontId="137" fillId="0" borderId="0"/>
    <xf numFmtId="0" fontId="331" fillId="0" borderId="0">
      <alignment vertical="top"/>
    </xf>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304" fillId="0" borderId="0"/>
    <xf numFmtId="0" fontId="331" fillId="0" borderId="0">
      <alignment vertical="top"/>
    </xf>
    <xf numFmtId="0" fontId="137" fillId="0" borderId="0"/>
    <xf numFmtId="0" fontId="137" fillId="0" borderId="0"/>
    <xf numFmtId="0" fontId="357" fillId="0" borderId="0"/>
    <xf numFmtId="0" fontId="137" fillId="0" borderId="0"/>
    <xf numFmtId="0" fontId="137" fillId="0" borderId="0"/>
    <xf numFmtId="0" fontId="137" fillId="0" borderId="0"/>
    <xf numFmtId="0" fontId="331" fillId="0" borderId="0">
      <alignment vertical="top"/>
    </xf>
    <xf numFmtId="0" fontId="331" fillId="0" borderId="0">
      <alignment vertical="top"/>
    </xf>
    <xf numFmtId="0" fontId="137" fillId="0" borderId="0"/>
    <xf numFmtId="0" fontId="352" fillId="50" borderId="0" applyNumberFormat="0" applyBorder="0" applyAlignment="0" applyProtection="0">
      <alignment vertical="center"/>
    </xf>
    <xf numFmtId="0" fontId="137" fillId="0" borderId="0"/>
    <xf numFmtId="0" fontId="137" fillId="0" borderId="0"/>
    <xf numFmtId="0" fontId="137" fillId="0" borderId="0"/>
    <xf numFmtId="0" fontId="137" fillId="0" borderId="0"/>
    <xf numFmtId="0" fontId="137" fillId="0" borderId="0"/>
    <xf numFmtId="0" fontId="137" fillId="0" borderId="0"/>
    <xf numFmtId="0" fontId="304" fillId="0" borderId="0"/>
    <xf numFmtId="0" fontId="137" fillId="0" borderId="0"/>
    <xf numFmtId="0" fontId="137" fillId="0" borderId="0"/>
    <xf numFmtId="0" fontId="137" fillId="0" borderId="0"/>
    <xf numFmtId="0" fontId="137" fillId="0" borderId="0"/>
    <xf numFmtId="0" fontId="357" fillId="0" borderId="0"/>
    <xf numFmtId="0" fontId="352" fillId="50" borderId="0" applyNumberFormat="0" applyBorder="0" applyAlignment="0" applyProtection="0">
      <alignment vertical="center"/>
    </xf>
    <xf numFmtId="0" fontId="137" fillId="0" borderId="0"/>
    <xf numFmtId="0" fontId="331" fillId="0" borderId="0">
      <alignment vertical="top"/>
    </xf>
    <xf numFmtId="0" fontId="0" fillId="0" borderId="0"/>
    <xf numFmtId="0" fontId="137" fillId="0" borderId="0"/>
    <xf numFmtId="0" fontId="331" fillId="0" borderId="0">
      <alignment vertical="top"/>
    </xf>
    <xf numFmtId="0" fontId="304" fillId="0" borderId="0"/>
    <xf numFmtId="0" fontId="331" fillId="0" borderId="0">
      <alignment vertical="top"/>
    </xf>
    <xf numFmtId="0" fontId="137" fillId="0" borderId="0"/>
    <xf numFmtId="0" fontId="137" fillId="0" borderId="0"/>
    <xf numFmtId="0" fontId="137" fillId="0" borderId="0"/>
    <xf numFmtId="0" fontId="137" fillId="0" borderId="0"/>
    <xf numFmtId="0" fontId="137" fillId="0" borderId="0"/>
    <xf numFmtId="0" fontId="352" fillId="50" borderId="0" applyNumberFormat="0" applyBorder="0" applyAlignment="0" applyProtection="0"/>
    <xf numFmtId="0" fontId="352" fillId="50" borderId="0" applyNumberFormat="0" applyBorder="0" applyAlignment="0" applyProtection="0"/>
    <xf numFmtId="0" fontId="137" fillId="0" borderId="0"/>
    <xf numFmtId="0" fontId="0"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331" fillId="0" borderId="0">
      <alignment vertical="top"/>
    </xf>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331" fillId="0" borderId="0">
      <alignment vertical="top"/>
    </xf>
    <xf numFmtId="0" fontId="331" fillId="0" borderId="0">
      <alignment vertical="top"/>
    </xf>
    <xf numFmtId="0" fontId="137" fillId="0" borderId="0"/>
    <xf numFmtId="0" fontId="122" fillId="0" borderId="0"/>
    <xf numFmtId="0" fontId="357" fillId="0" borderId="0"/>
    <xf numFmtId="0" fontId="137" fillId="0" borderId="0"/>
    <xf numFmtId="0" fontId="0" fillId="0" borderId="0"/>
    <xf numFmtId="0" fontId="137" fillId="0" borderId="0"/>
    <xf numFmtId="0" fontId="0" fillId="0" borderId="0"/>
    <xf numFmtId="0" fontId="137" fillId="0" borderId="0"/>
    <xf numFmtId="0" fontId="122" fillId="0" borderId="0"/>
    <xf numFmtId="0" fontId="137" fillId="0" borderId="0"/>
    <xf numFmtId="0" fontId="137" fillId="0" borderId="0"/>
    <xf numFmtId="0" fontId="357" fillId="0" borderId="0"/>
    <xf numFmtId="0" fontId="137" fillId="0" borderId="0"/>
    <xf numFmtId="0" fontId="331" fillId="0" borderId="0">
      <alignment vertical="top"/>
    </xf>
    <xf numFmtId="0" fontId="137" fillId="0" borderId="0"/>
    <xf numFmtId="0" fontId="137" fillId="0" borderId="0"/>
    <xf numFmtId="0" fontId="137" fillId="0" borderId="0"/>
    <xf numFmtId="0" fontId="137" fillId="0" borderId="0"/>
    <xf numFmtId="0" fontId="137" fillId="0" borderId="0"/>
    <xf numFmtId="211" fontId="222" fillId="0" borderId="0" applyFont="0" applyFill="0" applyBorder="0" applyAlignment="0" applyProtection="0"/>
    <xf numFmtId="0" fontId="137" fillId="0" borderId="0"/>
    <xf numFmtId="0" fontId="331" fillId="0" borderId="0">
      <alignment vertical="top"/>
    </xf>
    <xf numFmtId="0" fontId="137" fillId="0" borderId="0"/>
    <xf numFmtId="0" fontId="137" fillId="0" borderId="0"/>
    <xf numFmtId="0" fontId="0" fillId="0" borderId="0">
      <alignment vertical="center"/>
    </xf>
    <xf numFmtId="0" fontId="137" fillId="0" borderId="0"/>
    <xf numFmtId="0" fontId="137" fillId="0" borderId="0"/>
    <xf numFmtId="0" fontId="137" fillId="0" borderId="0"/>
    <xf numFmtId="0" fontId="0" fillId="0" borderId="0">
      <alignment vertical="center"/>
    </xf>
    <xf numFmtId="0" fontId="137" fillId="0" borderId="0"/>
    <xf numFmtId="0" fontId="137" fillId="0" borderId="0"/>
    <xf numFmtId="0" fontId="137" fillId="0" borderId="0"/>
    <xf numFmtId="0" fontId="0"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0" fillId="0" borderId="0"/>
    <xf numFmtId="0" fontId="137" fillId="0" borderId="0"/>
    <xf numFmtId="0" fontId="331" fillId="0" borderId="0">
      <alignment vertical="top"/>
    </xf>
    <xf numFmtId="0" fontId="0" fillId="0" borderId="0"/>
    <xf numFmtId="0" fontId="0" fillId="0" borderId="0"/>
    <xf numFmtId="0" fontId="304" fillId="0" borderId="0"/>
    <xf numFmtId="0" fontId="331" fillId="0" borderId="0">
      <alignment vertical="top"/>
    </xf>
    <xf numFmtId="0" fontId="357" fillId="0" borderId="0"/>
    <xf numFmtId="0" fontId="137" fillId="0" borderId="0"/>
    <xf numFmtId="0" fontId="331" fillId="0" borderId="0">
      <alignment vertical="top"/>
    </xf>
    <xf numFmtId="0" fontId="331" fillId="0" borderId="0">
      <alignment vertical="top"/>
    </xf>
    <xf numFmtId="0" fontId="331" fillId="0" borderId="0">
      <alignment vertical="top"/>
    </xf>
    <xf numFmtId="0" fontId="352" fillId="50" borderId="0" applyNumberFormat="0" applyBorder="0" applyAlignment="0" applyProtection="0">
      <alignment vertical="center"/>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0" fillId="0" borderId="0"/>
    <xf numFmtId="0" fontId="331" fillId="0" borderId="0">
      <alignment vertical="top"/>
    </xf>
    <xf numFmtId="0" fontId="331" fillId="0" borderId="0">
      <alignment vertical="top"/>
    </xf>
    <xf numFmtId="0" fontId="331" fillId="0" borderId="0">
      <alignment vertical="top"/>
    </xf>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52" fillId="50" borderId="0" applyNumberFormat="0" applyBorder="0" applyAlignment="0" applyProtection="0">
      <alignment vertical="center"/>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137" fillId="0" borderId="0"/>
    <xf numFmtId="0" fontId="331" fillId="0" borderId="0">
      <alignment vertical="top"/>
    </xf>
    <xf numFmtId="0" fontId="137" fillId="0" borderId="0"/>
    <xf numFmtId="0" fontId="137" fillId="0" borderId="0"/>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52" fillId="50" borderId="0" applyNumberFormat="0" applyBorder="0" applyAlignment="0" applyProtection="0">
      <alignment vertical="center"/>
    </xf>
    <xf numFmtId="0" fontId="331" fillId="0" borderId="0">
      <alignment vertical="top"/>
    </xf>
    <xf numFmtId="0" fontId="137" fillId="0" borderId="0"/>
    <xf numFmtId="0" fontId="331" fillId="0" borderId="0">
      <alignment vertical="top"/>
    </xf>
    <xf numFmtId="0" fontId="331" fillId="0" borderId="0">
      <alignment vertical="top"/>
    </xf>
    <xf numFmtId="0" fontId="0" fillId="0" borderId="0"/>
    <xf numFmtId="0" fontId="0" fillId="0" borderId="0"/>
    <xf numFmtId="0" fontId="331" fillId="0" borderId="0">
      <alignment vertical="top"/>
    </xf>
    <xf numFmtId="0" fontId="331" fillId="0" borderId="0">
      <alignment vertical="top"/>
    </xf>
    <xf numFmtId="0" fontId="122" fillId="0" borderId="0"/>
    <xf numFmtId="0" fontId="357" fillId="0" borderId="0" applyNumberFormat="0" applyFill="0" applyBorder="0" applyAlignment="0" applyProtection="0"/>
    <xf numFmtId="217" fontId="222" fillId="0" borderId="0" applyFont="0" applyFill="0" applyBorder="0" applyAlignment="0" applyProtection="0"/>
    <xf numFmtId="0" fontId="357" fillId="0" borderId="0" applyNumberFormat="0" applyFill="0" applyBorder="0" applyAlignment="0" applyProtection="0"/>
    <xf numFmtId="0" fontId="357" fillId="0" borderId="0" applyNumberFormat="0" applyFill="0" applyBorder="0" applyProtection="0">
      <alignment vertical="center"/>
    </xf>
    <xf numFmtId="0" fontId="357" fillId="0" borderId="0" applyNumberFormat="0" applyFill="0" applyBorder="0" applyAlignment="0" applyProtection="0"/>
    <xf numFmtId="0" fontId="137" fillId="0" borderId="0"/>
    <xf numFmtId="0" fontId="222" fillId="0" borderId="0" applyFont="0" applyFill="0" applyBorder="0" applyAlignment="0" applyProtection="0"/>
    <xf numFmtId="0" fontId="0" fillId="0" borderId="0"/>
    <xf numFmtId="0" fontId="0" fillId="0" borderId="0"/>
    <xf numFmtId="0" fontId="0" fillId="0" borderId="0"/>
    <xf numFmtId="0" fontId="0" fillId="0" borderId="0"/>
    <xf numFmtId="0" fontId="31" fillId="0" borderId="0" applyNumberFormat="0" applyFill="0" applyBorder="0" applyAlignment="0" applyProtection="0">
      <alignment vertical="top"/>
      <protection locked="0"/>
    </xf>
    <xf numFmtId="0" fontId="222" fillId="0" borderId="0" applyFont="0" applyFill="0" applyBorder="0" applyAlignment="0" applyProtection="0"/>
    <xf numFmtId="0" fontId="137" fillId="0" borderId="0"/>
    <xf numFmtId="0" fontId="0" fillId="0" borderId="0"/>
    <xf numFmtId="195" fontId="222" fillId="0" borderId="0" applyFont="0" applyFill="0" applyBorder="0" applyAlignment="0" applyProtection="0"/>
    <xf numFmtId="182" fontId="222" fillId="0" borderId="0" applyFont="0" applyFill="0" applyBorder="0" applyAlignment="0" applyProtection="0"/>
    <xf numFmtId="0" fontId="0" fillId="0" borderId="0"/>
    <xf numFmtId="221" fontId="222" fillId="0" borderId="0" applyFont="0" applyFill="0" applyBorder="0" applyAlignment="0" applyProtection="0"/>
    <xf numFmtId="221" fontId="222" fillId="0" borderId="0" applyFont="0" applyFill="0" applyBorder="0" applyAlignment="0" applyProtection="0"/>
    <xf numFmtId="221" fontId="222" fillId="0" borderId="0" applyFont="0" applyFill="0" applyBorder="0" applyAlignment="0" applyProtection="0"/>
    <xf numFmtId="187" fontId="222" fillId="0" borderId="0" applyFont="0" applyFill="0" applyBorder="0" applyAlignment="0" applyProtection="0"/>
    <xf numFmtId="221" fontId="222" fillId="0" borderId="0" applyFont="0" applyFill="0" applyBorder="0" applyAlignment="0" applyProtection="0"/>
    <xf numFmtId="192" fontId="222" fillId="0" borderId="0" applyFont="0" applyFill="0" applyBorder="0" applyAlignment="0" applyProtection="0"/>
    <xf numFmtId="0" fontId="222" fillId="0" borderId="0" applyFont="0" applyFill="0" applyBorder="0" applyAlignment="0" applyProtection="0"/>
    <xf numFmtId="0" fontId="222" fillId="0" borderId="0" applyFont="0" applyFill="0" applyBorder="0" applyAlignment="0" applyProtection="0"/>
    <xf numFmtId="0" fontId="357" fillId="0" borderId="0"/>
    <xf numFmtId="0" fontId="222" fillId="0" borderId="0" applyFont="0" applyFill="0" applyBorder="0" applyAlignment="0" applyProtection="0"/>
    <xf numFmtId="0" fontId="0" fillId="0" borderId="0">
      <alignment vertical="center"/>
    </xf>
    <xf numFmtId="180" fontId="222" fillId="0" borderId="0" applyFont="0" applyFill="0" applyBorder="0" applyAlignment="0" applyProtection="0"/>
    <xf numFmtId="0" fontId="31" fillId="0" borderId="0" applyNumberFormat="0" applyFill="0" applyBorder="0" applyAlignment="0" applyProtection="0">
      <alignment vertical="center"/>
    </xf>
    <xf numFmtId="39" fontId="222" fillId="0" borderId="0" applyFont="0" applyFill="0" applyBorder="0" applyAlignment="0" applyProtection="0"/>
    <xf numFmtId="0" fontId="137" fillId="0" borderId="0"/>
    <xf numFmtId="0" fontId="0" fillId="0" borderId="0" applyProtection="0"/>
    <xf numFmtId="0" fontId="304" fillId="0" borderId="0"/>
    <xf numFmtId="0" fontId="304" fillId="0" borderId="0"/>
    <xf numFmtId="0" fontId="304" fillId="0" borderId="0"/>
    <xf numFmtId="0" fontId="357" fillId="0" borderId="0"/>
    <xf numFmtId="0" fontId="304" fillId="0" borderId="0"/>
    <xf numFmtId="0" fontId="357" fillId="0" borderId="0"/>
    <xf numFmtId="0" fontId="357" fillId="0" borderId="0"/>
    <xf numFmtId="0" fontId="331" fillId="0" borderId="0">
      <alignment vertical="top"/>
    </xf>
    <xf numFmtId="182" fontId="222" fillId="0" borderId="0" applyFont="0" applyFill="0" applyBorder="0" applyAlignment="0" applyProtection="0"/>
    <xf numFmtId="0" fontId="331" fillId="0" borderId="0">
      <alignment vertical="top"/>
    </xf>
    <xf numFmtId="0" fontId="357" fillId="0" borderId="0" applyNumberFormat="0" applyFill="0" applyBorder="0" applyAlignment="0" applyProtection="0"/>
    <xf numFmtId="0" fontId="357" fillId="0" borderId="0"/>
    <xf numFmtId="0" fontId="357" fillId="0" borderId="0"/>
    <xf numFmtId="0" fontId="357" fillId="0" borderId="0"/>
    <xf numFmtId="0" fontId="357" fillId="0" borderId="0"/>
    <xf numFmtId="0" fontId="352" fillId="50" borderId="0" applyNumberFormat="0" applyBorder="0" applyAlignment="0" applyProtection="0">
      <alignment vertical="center"/>
    </xf>
    <xf numFmtId="0" fontId="357" fillId="0" borderId="0"/>
    <xf numFmtId="0" fontId="0" fillId="0" borderId="0"/>
    <xf numFmtId="0" fontId="0" fillId="0" borderId="0"/>
    <xf numFmtId="0" fontId="357" fillId="0" borderId="0"/>
    <xf numFmtId="0" fontId="137" fillId="0" borderId="0"/>
    <xf numFmtId="0" fontId="357" fillId="0" borderId="0"/>
    <xf numFmtId="0" fontId="357" fillId="0" borderId="0"/>
    <xf numFmtId="0" fontId="331" fillId="0" borderId="0">
      <alignment vertical="top"/>
    </xf>
    <xf numFmtId="0" fontId="137" fillId="0" borderId="0"/>
    <xf numFmtId="0" fontId="137" fillId="0" borderId="0"/>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137" fillId="0" borderId="0"/>
    <xf numFmtId="0" fontId="137" fillId="0" borderId="0"/>
    <xf numFmtId="0" fontId="137" fillId="0" borderId="0"/>
    <xf numFmtId="0" fontId="304" fillId="0" borderId="0"/>
    <xf numFmtId="0" fontId="0" fillId="0" borderId="0">
      <alignment vertical="center"/>
    </xf>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0" fillId="0" borderId="0"/>
    <xf numFmtId="0" fontId="137" fillId="0" borderId="0"/>
    <xf numFmtId="0" fontId="331" fillId="0" borderId="0">
      <alignment vertical="top"/>
    </xf>
    <xf numFmtId="0" fontId="137" fillId="0" borderId="0"/>
    <xf numFmtId="0" fontId="137" fillId="0" borderId="0"/>
    <xf numFmtId="0" fontId="137" fillId="0" borderId="0"/>
    <xf numFmtId="0" fontId="137" fillId="0" borderId="0"/>
    <xf numFmtId="0" fontId="137"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331" fillId="0" borderId="0">
      <alignment vertical="top"/>
    </xf>
    <xf numFmtId="0" fontId="137" fillId="0" borderId="0"/>
    <xf numFmtId="0" fontId="137" fillId="0" borderId="0"/>
    <xf numFmtId="0" fontId="0" fillId="0" borderId="0" applyProtection="0"/>
    <xf numFmtId="0" fontId="0" fillId="0" borderId="0" applyProtection="0"/>
    <xf numFmtId="0" fontId="357" fillId="0" borderId="0" applyNumberFormat="0" applyFill="0" applyBorder="0" applyAlignment="0" applyProtection="0"/>
    <xf numFmtId="0" fontId="304"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22" fillId="0" borderId="0"/>
    <xf numFmtId="0" fontId="367" fillId="60" borderId="0" applyNumberFormat="0" applyBorder="0" applyAlignment="0" applyProtection="0">
      <alignment vertical="center"/>
    </xf>
    <xf numFmtId="0" fontId="137" fillId="0" borderId="0"/>
    <xf numFmtId="0" fontId="357" fillId="0" borderId="0"/>
    <xf numFmtId="0" fontId="137" fillId="0" borderId="0"/>
    <xf numFmtId="0" fontId="137" fillId="0" borderId="0"/>
    <xf numFmtId="0" fontId="137" fillId="0" borderId="0"/>
    <xf numFmtId="0" fontId="137" fillId="0" borderId="0"/>
    <xf numFmtId="0" fontId="137" fillId="0" borderId="0"/>
    <xf numFmtId="0" fontId="357" fillId="0" borderId="0"/>
    <xf numFmtId="0" fontId="304" fillId="0" borderId="0"/>
    <xf numFmtId="0" fontId="137" fillId="0" borderId="0"/>
    <xf numFmtId="0" fontId="137" fillId="0" borderId="0"/>
    <xf numFmtId="0" fontId="137" fillId="0" borderId="0"/>
    <xf numFmtId="0" fontId="137" fillId="0" borderId="0"/>
    <xf numFmtId="0" fontId="137" fillId="0" borderId="0"/>
    <xf numFmtId="0" fontId="0" fillId="0" borderId="0"/>
    <xf numFmtId="0" fontId="0" fillId="0" borderId="0"/>
    <xf numFmtId="0" fontId="0"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22" fillId="0" borderId="0"/>
    <xf numFmtId="0" fontId="137" fillId="0" borderId="0"/>
    <xf numFmtId="0" fontId="137" fillId="0" borderId="0"/>
    <xf numFmtId="0" fontId="304" fillId="0" borderId="0"/>
    <xf numFmtId="0" fontId="137" fillId="0" borderId="0"/>
    <xf numFmtId="0" fontId="357" fillId="0" borderId="0"/>
    <xf numFmtId="0" fontId="357" fillId="0" borderId="0"/>
    <xf numFmtId="0" fontId="357" fillId="0" borderId="0"/>
    <xf numFmtId="194" fontId="222" fillId="0" borderId="0" applyFont="0" applyFill="0" applyBorder="0" applyAlignment="0" applyProtection="0"/>
    <xf numFmtId="0" fontId="357" fillId="0" borderId="0"/>
    <xf numFmtId="0" fontId="222" fillId="0" borderId="0" applyFont="0" applyFill="0" applyBorder="0" applyAlignment="0" applyProtection="0"/>
    <xf numFmtId="0" fontId="357" fillId="0" borderId="0"/>
    <xf numFmtId="0" fontId="0" fillId="0" borderId="0" applyProtection="0"/>
    <xf numFmtId="0" fontId="133" fillId="0" borderId="0"/>
    <xf numFmtId="0" fontId="122" fillId="0" borderId="0"/>
    <xf numFmtId="0" fontId="352" fillId="50" borderId="0" applyNumberFormat="0" applyBorder="0" applyAlignment="0" applyProtection="0">
      <alignment vertical="center"/>
    </xf>
    <xf numFmtId="0" fontId="122" fillId="0" borderId="0"/>
    <xf numFmtId="0" fontId="122" fillId="0" borderId="0"/>
    <xf numFmtId="0" fontId="0" fillId="0" borderId="0" applyProtection="0"/>
    <xf numFmtId="0" fontId="122" fillId="0" borderId="0"/>
    <xf numFmtId="0" fontId="122" fillId="0" borderId="0"/>
    <xf numFmtId="182" fontId="222" fillId="0" borderId="0" applyFont="0" applyFill="0" applyBorder="0" applyAlignment="0" applyProtection="0"/>
    <xf numFmtId="0" fontId="137" fillId="0" borderId="0"/>
    <xf numFmtId="0" fontId="352" fillId="50" borderId="0" applyNumberFormat="0" applyBorder="0" applyAlignment="0" applyProtection="0"/>
    <xf numFmtId="0" fontId="357" fillId="0" borderId="0"/>
    <xf numFmtId="0" fontId="357" fillId="0" borderId="0"/>
    <xf numFmtId="0" fontId="357" fillId="0" borderId="0"/>
    <xf numFmtId="0" fontId="357" fillId="0" borderId="0"/>
    <xf numFmtId="0" fontId="137" fillId="0" borderId="0"/>
    <xf numFmtId="0" fontId="357" fillId="0" borderId="0"/>
    <xf numFmtId="0" fontId="137" fillId="0" borderId="0"/>
    <xf numFmtId="0" fontId="357" fillId="0" borderId="0"/>
    <xf numFmtId="0" fontId="304" fillId="0" borderId="0"/>
    <xf numFmtId="0" fontId="352" fillId="50" borderId="0" applyNumberFormat="0" applyBorder="0" applyAlignment="0" applyProtection="0">
      <alignment vertical="center"/>
    </xf>
    <xf numFmtId="0" fontId="357" fillId="0" borderId="0"/>
    <xf numFmtId="0" fontId="137" fillId="0" borderId="0"/>
    <xf numFmtId="0" fontId="137" fillId="0" borderId="0"/>
    <xf numFmtId="0" fontId="331" fillId="0" borderId="0">
      <alignment vertical="top"/>
    </xf>
    <xf numFmtId="0" fontId="0" fillId="0" borderId="0">
      <alignment vertical="center"/>
    </xf>
    <xf numFmtId="0" fontId="357" fillId="0" borderId="0"/>
    <xf numFmtId="0" fontId="331" fillId="0" borderId="0">
      <alignment vertical="top"/>
    </xf>
    <xf numFmtId="0" fontId="357" fillId="0" borderId="0"/>
    <xf numFmtId="0" fontId="0" fillId="0" borderId="0"/>
    <xf numFmtId="207" fontId="222" fillId="0" borderId="0" applyFont="0" applyFill="0" applyBorder="0" applyAlignment="0" applyProtection="0"/>
    <xf numFmtId="0" fontId="357" fillId="0" borderId="0"/>
    <xf numFmtId="0" fontId="0" fillId="0" borderId="0">
      <alignment vertical="center"/>
    </xf>
    <xf numFmtId="0" fontId="0" fillId="0" borderId="0">
      <alignment vertical="center"/>
    </xf>
    <xf numFmtId="0" fontId="357" fillId="0" borderId="0"/>
    <xf numFmtId="0" fontId="357" fillId="0" borderId="0"/>
    <xf numFmtId="0" fontId="357" fillId="0" borderId="0"/>
    <xf numFmtId="0" fontId="357" fillId="0" borderId="0"/>
    <xf numFmtId="0" fontId="357" fillId="0" borderId="0"/>
    <xf numFmtId="0" fontId="357" fillId="0" borderId="0"/>
    <xf numFmtId="0" fontId="357" fillId="0" borderId="0"/>
    <xf numFmtId="0" fontId="357" fillId="0" borderId="0"/>
    <xf numFmtId="0" fontId="357" fillId="0" borderId="0"/>
    <xf numFmtId="0" fontId="357" fillId="0" borderId="0"/>
    <xf numFmtId="0" fontId="0" fillId="0" borderId="0"/>
    <xf numFmtId="0" fontId="137" fillId="0" borderId="0"/>
    <xf numFmtId="0" fontId="137" fillId="0" borderId="0"/>
    <xf numFmtId="0" fontId="137" fillId="0" borderId="0"/>
    <xf numFmtId="0" fontId="137" fillId="0" borderId="0"/>
    <xf numFmtId="0" fontId="357" fillId="0" borderId="0"/>
    <xf numFmtId="0" fontId="0" fillId="0" borderId="0"/>
    <xf numFmtId="0" fontId="137" fillId="0" borderId="0"/>
    <xf numFmtId="0" fontId="133"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31"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137" fillId="0" borderId="0"/>
    <xf numFmtId="0" fontId="31"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331" fillId="0" borderId="0">
      <alignment vertical="top"/>
    </xf>
    <xf numFmtId="0" fontId="137" fillId="0" borderId="0"/>
    <xf numFmtId="0" fontId="0" fillId="0" borderId="0"/>
    <xf numFmtId="0" fontId="0" fillId="0" borderId="0"/>
    <xf numFmtId="0" fontId="0" fillId="0" borderId="0"/>
    <xf numFmtId="0" fontId="0" fillId="0" borderId="0"/>
    <xf numFmtId="0" fontId="0" fillId="0" borderId="0"/>
    <xf numFmtId="0" fontId="31" fillId="0" borderId="0" applyNumberFormat="0" applyFill="0" applyBorder="0" applyAlignment="0" applyProtection="0">
      <alignment vertical="top"/>
      <protection locked="0"/>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1" fillId="0" borderId="0">
      <alignment vertical="top"/>
    </xf>
    <xf numFmtId="0" fontId="0" fillId="0" borderId="0"/>
    <xf numFmtId="0" fontId="0" fillId="0" borderId="0"/>
    <xf numFmtId="0" fontId="0" fillId="0" borderId="0"/>
    <xf numFmtId="0" fontId="0" fillId="0" borderId="0"/>
    <xf numFmtId="0" fontId="0" fillId="0" borderId="0"/>
    <xf numFmtId="0" fontId="0" fillId="0" borderId="0"/>
    <xf numFmtId="0" fontId="137" fillId="0" borderId="0"/>
    <xf numFmtId="0" fontId="0" fillId="0" borderId="0"/>
    <xf numFmtId="0" fontId="0" fillId="0" borderId="0"/>
    <xf numFmtId="0" fontId="0" fillId="0" borderId="0"/>
    <xf numFmtId="0" fontId="0" fillId="0" borderId="0"/>
    <xf numFmtId="0" fontId="137" fillId="0" borderId="0"/>
    <xf numFmtId="0" fontId="0" fillId="0" borderId="0"/>
    <xf numFmtId="0" fontId="0" fillId="0" borderId="0"/>
    <xf numFmtId="0" fontId="0" fillId="0" borderId="0"/>
    <xf numFmtId="0" fontId="0" fillId="0" borderId="0"/>
    <xf numFmtId="0" fontId="331" fillId="0" borderId="0">
      <alignment vertical="top"/>
    </xf>
    <xf numFmtId="0" fontId="0" fillId="0" borderId="0"/>
    <xf numFmtId="0" fontId="0" fillId="0" borderId="0"/>
    <xf numFmtId="0" fontId="0" fillId="0" borderId="0"/>
    <xf numFmtId="0" fontId="0" fillId="0" borderId="0"/>
    <xf numFmtId="0" fontId="357" fillId="0" borderId="0"/>
    <xf numFmtId="0" fontId="0" fillId="0" borderId="0"/>
    <xf numFmtId="0" fontId="137" fillId="0" borderId="0"/>
    <xf numFmtId="0" fontId="0" fillId="0" borderId="0"/>
    <xf numFmtId="0" fontId="0" fillId="0" borderId="0"/>
    <xf numFmtId="0" fontId="0" fillId="0" borderId="0"/>
    <xf numFmtId="0" fontId="304" fillId="0" borderId="0"/>
    <xf numFmtId="0" fontId="0" fillId="0" borderId="0"/>
    <xf numFmtId="0" fontId="304" fillId="0" borderId="0"/>
    <xf numFmtId="0" fontId="0" fillId="0" borderId="0"/>
    <xf numFmtId="0" fontId="0" fillId="0" borderId="0"/>
    <xf numFmtId="0" fontId="0" fillId="0" borderId="0"/>
    <xf numFmtId="0" fontId="304" fillId="0" borderId="0"/>
    <xf numFmtId="0" fontId="0" fillId="0" borderId="0"/>
    <xf numFmtId="0" fontId="0" fillId="0" borderId="0"/>
    <xf numFmtId="0" fontId="357" fillId="0" borderId="0"/>
    <xf numFmtId="0" fontId="137" fillId="0" borderId="0"/>
    <xf numFmtId="0" fontId="0" fillId="0" borderId="0"/>
    <xf numFmtId="0" fontId="137"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7" fillId="0" borderId="0"/>
    <xf numFmtId="0" fontId="357" fillId="0" borderId="0"/>
    <xf numFmtId="0" fontId="0" fillId="0" borderId="0"/>
    <xf numFmtId="0" fontId="0" fillId="0" borderId="0"/>
    <xf numFmtId="0" fontId="331" fillId="0" borderId="0">
      <alignment vertical="top"/>
    </xf>
    <xf numFmtId="0" fontId="0" fillId="0" borderId="0"/>
    <xf numFmtId="0" fontId="0" fillId="0" borderId="0"/>
    <xf numFmtId="0" fontId="0" fillId="0" borderId="0"/>
    <xf numFmtId="0" fontId="0" fillId="0" borderId="0"/>
    <xf numFmtId="0" fontId="331" fillId="0" borderId="0">
      <alignment vertical="top"/>
    </xf>
    <xf numFmtId="0" fontId="0" fillId="0" borderId="0"/>
    <xf numFmtId="0" fontId="0" fillId="0" borderId="0"/>
    <xf numFmtId="0" fontId="0" fillId="0" borderId="0"/>
    <xf numFmtId="0" fontId="0" fillId="0" borderId="0"/>
    <xf numFmtId="0" fontId="137" fillId="0" borderId="0"/>
    <xf numFmtId="0" fontId="0" fillId="0" borderId="0"/>
    <xf numFmtId="0" fontId="0" fillId="0" borderId="0"/>
    <xf numFmtId="0" fontId="0" fillId="0" borderId="0"/>
    <xf numFmtId="0" fontId="19"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7" fillId="0" borderId="0"/>
    <xf numFmtId="0" fontId="0" fillId="0" borderId="0"/>
    <xf numFmtId="0" fontId="0" fillId="0" borderId="0"/>
    <xf numFmtId="194" fontId="222" fillId="0" borderId="0" applyFont="0" applyFill="0" applyBorder="0" applyAlignment="0" applyProtection="0"/>
    <xf numFmtId="0" fontId="0" fillId="0" borderId="0"/>
    <xf numFmtId="0" fontId="0" fillId="0" borderId="0"/>
    <xf numFmtId="0" fontId="137"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7"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7"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7" fillId="0" borderId="0"/>
    <xf numFmtId="0" fontId="304" fillId="0" borderId="0"/>
    <xf numFmtId="0" fontId="133" fillId="0" borderId="0"/>
    <xf numFmtId="0" fontId="304" fillId="0" borderId="0"/>
    <xf numFmtId="0" fontId="357" fillId="0" borderId="0"/>
    <xf numFmtId="0" fontId="304" fillId="0" borderId="0"/>
    <xf numFmtId="0" fontId="304" fillId="0" borderId="0"/>
    <xf numFmtId="0" fontId="304" fillId="0" borderId="0"/>
    <xf numFmtId="0" fontId="0" fillId="0" borderId="0"/>
    <xf numFmtId="0" fontId="0" fillId="0" borderId="0"/>
    <xf numFmtId="0" fontId="304" fillId="0" borderId="0"/>
    <xf numFmtId="0" fontId="304" fillId="0" borderId="0"/>
    <xf numFmtId="0" fontId="137" fillId="0" borderId="0"/>
    <xf numFmtId="0" fontId="367" fillId="60" borderId="0" applyNumberFormat="0" applyBorder="0" applyAlignment="0" applyProtection="0">
      <alignment vertical="center"/>
    </xf>
    <xf numFmtId="0" fontId="137" fillId="0" borderId="0"/>
    <xf numFmtId="0" fontId="331" fillId="0" borderId="0">
      <alignment vertical="top"/>
    </xf>
    <xf numFmtId="0" fontId="304" fillId="0" borderId="0"/>
    <xf numFmtId="0" fontId="137" fillId="0" borderId="0"/>
    <xf numFmtId="0" fontId="137" fillId="0" borderId="0"/>
    <xf numFmtId="0" fontId="331" fillId="0" borderId="0">
      <alignment vertical="top"/>
    </xf>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0" fillId="0" borderId="0"/>
    <xf numFmtId="0" fontId="137" fillId="0" borderId="0"/>
    <xf numFmtId="0" fontId="137" fillId="0" borderId="0"/>
    <xf numFmtId="0" fontId="137" fillId="0" borderId="0"/>
    <xf numFmtId="0" fontId="357" fillId="0" borderId="0"/>
    <xf numFmtId="0" fontId="357" fillId="0" borderId="0"/>
    <xf numFmtId="0" fontId="357" fillId="0" borderId="0"/>
    <xf numFmtId="0" fontId="357" fillId="0" borderId="0"/>
    <xf numFmtId="0" fontId="357" fillId="0" borderId="0"/>
    <xf numFmtId="0" fontId="367" fillId="60" borderId="0" applyNumberFormat="0" applyBorder="0" applyAlignment="0" applyProtection="0">
      <alignment vertical="center"/>
    </xf>
    <xf numFmtId="0" fontId="357" fillId="0" borderId="0"/>
    <xf numFmtId="0" fontId="35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0" fillId="0" borderId="0" applyProtection="0"/>
    <xf numFmtId="0" fontId="137" fillId="0" borderId="0"/>
    <xf numFmtId="0" fontId="137" fillId="0" borderId="0"/>
    <xf numFmtId="0" fontId="137" fillId="0" borderId="0"/>
    <xf numFmtId="0" fontId="0" fillId="0" borderId="0"/>
    <xf numFmtId="0" fontId="0" fillId="0" borderId="0"/>
    <xf numFmtId="0" fontId="137" fillId="0" borderId="0"/>
    <xf numFmtId="0" fontId="137" fillId="0" borderId="0"/>
    <xf numFmtId="0" fontId="331" fillId="0" borderId="0">
      <alignment vertical="top"/>
    </xf>
    <xf numFmtId="0" fontId="137" fillId="0" borderId="0"/>
    <xf numFmtId="0" fontId="137" fillId="0" borderId="0"/>
    <xf numFmtId="0" fontId="137" fillId="0" borderId="0"/>
    <xf numFmtId="0" fontId="304"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331" fillId="0" borderId="0">
      <alignment vertical="top"/>
    </xf>
    <xf numFmtId="0" fontId="137" fillId="0" borderId="0"/>
    <xf numFmtId="0" fontId="137" fillId="0" borderId="0"/>
    <xf numFmtId="0" fontId="0" fillId="0" borderId="0"/>
    <xf numFmtId="0" fontId="137" fillId="0" borderId="0"/>
    <xf numFmtId="0" fontId="137" fillId="0" borderId="0"/>
    <xf numFmtId="0" fontId="137" fillId="0" borderId="0"/>
    <xf numFmtId="0" fontId="137" fillId="0" borderId="0"/>
    <xf numFmtId="0" fontId="137"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137" fillId="0" borderId="0"/>
    <xf numFmtId="0" fontId="137" fillId="0" borderId="0"/>
    <xf numFmtId="0" fontId="137" fillId="0" borderId="0"/>
    <xf numFmtId="0" fontId="137" fillId="0" borderId="0"/>
    <xf numFmtId="0" fontId="137" fillId="0" borderId="0"/>
    <xf numFmtId="0" fontId="304" fillId="0" borderId="0"/>
    <xf numFmtId="0" fontId="137" fillId="0" borderId="0"/>
    <xf numFmtId="0" fontId="137" fillId="0" borderId="0"/>
    <xf numFmtId="0" fontId="137" fillId="0" borderId="0"/>
    <xf numFmtId="0" fontId="133" fillId="0" borderId="0" applyProtection="0"/>
    <xf numFmtId="0" fontId="137" fillId="0" borderId="0"/>
    <xf numFmtId="0" fontId="137" fillId="0" borderId="0"/>
    <xf numFmtId="0" fontId="357" fillId="0" borderId="0"/>
    <xf numFmtId="0" fontId="357" fillId="0" borderId="0"/>
    <xf numFmtId="0" fontId="137" fillId="0" borderId="0"/>
    <xf numFmtId="0" fontId="357" fillId="0" borderId="0"/>
    <xf numFmtId="0" fontId="304" fillId="0" borderId="0"/>
    <xf numFmtId="0" fontId="304" fillId="0" borderId="0"/>
    <xf numFmtId="0" fontId="137" fillId="0" borderId="0"/>
    <xf numFmtId="0" fontId="304" fillId="0" borderId="0"/>
    <xf numFmtId="0" fontId="304" fillId="0" borderId="0"/>
    <xf numFmtId="0" fontId="137" fillId="0" borderId="0"/>
    <xf numFmtId="0" fontId="0" fillId="0" borderId="0"/>
    <xf numFmtId="0" fontId="137" fillId="0" borderId="0"/>
    <xf numFmtId="0" fontId="137" fillId="0" borderId="0"/>
    <xf numFmtId="0" fontId="137" fillId="0" borderId="0"/>
    <xf numFmtId="0" fontId="137" fillId="0" borderId="0"/>
    <xf numFmtId="0" fontId="304" fillId="0" borderId="0"/>
    <xf numFmtId="0" fontId="357" fillId="0" borderId="0" applyNumberFormat="0" applyFill="0" applyBorder="0" applyAlignment="0" applyProtection="0"/>
    <xf numFmtId="0" fontId="137" fillId="0" borderId="0"/>
    <xf numFmtId="0" fontId="304" fillId="0" borderId="0"/>
    <xf numFmtId="0" fontId="304" fillId="0" borderId="0"/>
    <xf numFmtId="0" fontId="137" fillId="0" borderId="0"/>
    <xf numFmtId="0" fontId="137" fillId="0" borderId="0"/>
    <xf numFmtId="0" fontId="137" fillId="0" borderId="0"/>
    <xf numFmtId="0" fontId="137" fillId="0" borderId="0"/>
    <xf numFmtId="0" fontId="137" fillId="0" borderId="0"/>
    <xf numFmtId="0" fontId="304" fillId="0" borderId="0"/>
    <xf numFmtId="0" fontId="352" fillId="50" borderId="0" applyNumberFormat="0" applyBorder="0" applyAlignment="0" applyProtection="0"/>
    <xf numFmtId="0" fontId="137" fillId="0" borderId="0"/>
    <xf numFmtId="0" fontId="331" fillId="0" borderId="0">
      <alignment vertical="top"/>
    </xf>
    <xf numFmtId="0" fontId="137" fillId="0" borderId="0"/>
    <xf numFmtId="0" fontId="137" fillId="0" borderId="0"/>
    <xf numFmtId="0" fontId="331" fillId="0" borderId="0">
      <alignment vertical="top"/>
    </xf>
    <xf numFmtId="0" fontId="137" fillId="0" borderId="0"/>
    <xf numFmtId="0" fontId="137" fillId="0" borderId="0"/>
    <xf numFmtId="0" fontId="137" fillId="0" borderId="0"/>
    <xf numFmtId="0" fontId="137" fillId="0" borderId="0"/>
    <xf numFmtId="0" fontId="137" fillId="0" borderId="0"/>
    <xf numFmtId="0" fontId="331" fillId="0" borderId="0">
      <alignment vertical="top"/>
    </xf>
    <xf numFmtId="0" fontId="0" fillId="0" borderId="0"/>
    <xf numFmtId="0" fontId="137" fillId="0" borderId="0"/>
    <xf numFmtId="0" fontId="352" fillId="50" borderId="0" applyNumberFormat="0" applyBorder="0" applyAlignment="0" applyProtection="0">
      <alignment vertical="center"/>
    </xf>
    <xf numFmtId="0" fontId="357" fillId="0" borderId="0"/>
    <xf numFmtId="0" fontId="137" fillId="0" borderId="0"/>
    <xf numFmtId="0" fontId="357" fillId="0" borderId="0" applyNumberFormat="0" applyFill="0" applyBorder="0" applyAlignment="0" applyProtection="0"/>
    <xf numFmtId="0" fontId="137" fillId="0" borderId="0"/>
    <xf numFmtId="0" fontId="137" fillId="0" borderId="0"/>
    <xf numFmtId="0" fontId="304" fillId="0" borderId="0"/>
    <xf numFmtId="0" fontId="304" fillId="0" borderId="0"/>
    <xf numFmtId="0" fontId="222" fillId="0" borderId="0"/>
    <xf numFmtId="0" fontId="222" fillId="0" borderId="0" applyFont="0" applyFill="0" applyBorder="0" applyAlignment="0" applyProtection="0"/>
    <xf numFmtId="0" fontId="304"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37" fillId="0" borderId="0"/>
    <xf numFmtId="0" fontId="0" fillId="0" borderId="0"/>
    <xf numFmtId="0" fontId="0" fillId="0" borderId="0"/>
    <xf numFmtId="0" fontId="0" fillId="0" borderId="0"/>
    <xf numFmtId="0" fontId="0" fillId="0" borderId="0"/>
    <xf numFmtId="0" fontId="0" fillId="0" borderId="0"/>
    <xf numFmtId="0" fontId="0" fillId="0" borderId="0"/>
    <xf numFmtId="0" fontId="331" fillId="0" borderId="0">
      <alignment vertical="top"/>
    </xf>
    <xf numFmtId="0" fontId="0" fillId="0" borderId="0"/>
    <xf numFmtId="0" fontId="0" fillId="0" borderId="0"/>
    <xf numFmtId="0" fontId="0" fillId="0" borderId="0"/>
    <xf numFmtId="0" fontId="0" fillId="0" borderId="0"/>
    <xf numFmtId="177" fontId="122" fillId="0" borderId="0" applyFont="0" applyFill="0" applyBorder="0" applyAlignment="0" applyProtection="0"/>
    <xf numFmtId="0" fontId="137" fillId="0" borderId="0"/>
    <xf numFmtId="0" fontId="137" fillId="0" borderId="0"/>
    <xf numFmtId="0" fontId="137" fillId="0" borderId="0"/>
    <xf numFmtId="0" fontId="137" fillId="0" borderId="0"/>
    <xf numFmtId="0" fontId="137" fillId="0" borderId="0"/>
    <xf numFmtId="0" fontId="137" fillId="0" borderId="0"/>
    <xf numFmtId="0" fontId="0" fillId="0" borderId="0"/>
    <xf numFmtId="0" fontId="304" fillId="0" borderId="0"/>
    <xf numFmtId="0" fontId="31" fillId="0" borderId="0" applyNumberFormat="0" applyFill="0" applyBorder="0" applyAlignment="0" applyProtection="0">
      <alignment vertical="top"/>
      <protection locked="0"/>
    </xf>
    <xf numFmtId="0" fontId="137" fillId="0" borderId="0"/>
    <xf numFmtId="0" fontId="137" fillId="0" borderId="0"/>
    <xf numFmtId="0" fontId="304" fillId="0" borderId="0"/>
    <xf numFmtId="0" fontId="137" fillId="0" borderId="0"/>
    <xf numFmtId="0" fontId="0" fillId="0" borderId="0" applyProtection="0"/>
    <xf numFmtId="0" fontId="137" fillId="0" borderId="0"/>
    <xf numFmtId="0" fontId="137" fillId="0" borderId="0"/>
    <xf numFmtId="0" fontId="304" fillId="0" borderId="0"/>
    <xf numFmtId="0" fontId="137" fillId="0" borderId="0"/>
    <xf numFmtId="0" fontId="137" fillId="0" borderId="0"/>
    <xf numFmtId="0" fontId="137" fillId="0" borderId="0"/>
    <xf numFmtId="0" fontId="304" fillId="0" borderId="0"/>
    <xf numFmtId="0" fontId="137" fillId="0" borderId="0"/>
    <xf numFmtId="0" fontId="331" fillId="0" borderId="0">
      <alignment vertical="top"/>
    </xf>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304" fillId="0" borderId="0"/>
    <xf numFmtId="0" fontId="352" fillId="50" borderId="0" applyNumberFormat="0" applyBorder="0" applyAlignment="0" applyProtection="0">
      <alignment vertical="center"/>
    </xf>
    <xf numFmtId="0" fontId="137" fillId="0" borderId="0"/>
    <xf numFmtId="0" fontId="137" fillId="0" borderId="0"/>
    <xf numFmtId="0" fontId="137" fillId="0" borderId="0"/>
    <xf numFmtId="0" fontId="137" fillId="0" borderId="0"/>
    <xf numFmtId="0" fontId="137" fillId="0" borderId="0"/>
    <xf numFmtId="0" fontId="122" fillId="0" borderId="0"/>
    <xf numFmtId="0" fontId="137" fillId="0" borderId="0"/>
    <xf numFmtId="0" fontId="137" fillId="0" borderId="0"/>
    <xf numFmtId="0" fontId="137" fillId="0" borderId="0"/>
    <xf numFmtId="0" fontId="137" fillId="0" borderId="0"/>
    <xf numFmtId="0" fontId="137" fillId="0" borderId="0"/>
    <xf numFmtId="0" fontId="304" fillId="0" borderId="0"/>
    <xf numFmtId="0" fontId="137"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137" fillId="0" borderId="0"/>
    <xf numFmtId="0" fontId="137"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137" fillId="0" borderId="0"/>
    <xf numFmtId="0" fontId="137" fillId="0" borderId="0"/>
    <xf numFmtId="0" fontId="137" fillId="0" borderId="0"/>
    <xf numFmtId="0" fontId="0" fillId="0" borderId="0" applyProtection="0"/>
    <xf numFmtId="0" fontId="0" fillId="0" borderId="0" applyProtection="0"/>
    <xf numFmtId="0" fontId="137" fillId="0" borderId="0"/>
    <xf numFmtId="0" fontId="137"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137" fillId="0" borderId="0"/>
    <xf numFmtId="0" fontId="137" fillId="0" borderId="0"/>
    <xf numFmtId="0" fontId="0" fillId="0" borderId="0">
      <alignment vertical="center"/>
    </xf>
    <xf numFmtId="0" fontId="304" fillId="0" borderId="0"/>
    <xf numFmtId="0" fontId="137" fillId="0" borderId="0"/>
    <xf numFmtId="0" fontId="304" fillId="0" borderId="0"/>
    <xf numFmtId="0" fontId="352" fillId="50" borderId="0" applyNumberFormat="0" applyBorder="0" applyAlignment="0" applyProtection="0">
      <alignment vertical="center"/>
    </xf>
    <xf numFmtId="0" fontId="304" fillId="0" borderId="0"/>
    <xf numFmtId="0" fontId="304" fillId="0" borderId="0"/>
    <xf numFmtId="0" fontId="137" fillId="0" borderId="0"/>
    <xf numFmtId="0" fontId="137" fillId="0" borderId="0"/>
    <xf numFmtId="0" fontId="137" fillId="0" borderId="0"/>
    <xf numFmtId="0" fontId="357" fillId="0" borderId="0"/>
    <xf numFmtId="0" fontId="137" fillId="0" borderId="0"/>
    <xf numFmtId="0" fontId="137" fillId="0" borderId="0"/>
    <xf numFmtId="0" fontId="137" fillId="0" borderId="0"/>
    <xf numFmtId="0" fontId="137" fillId="0" borderId="0"/>
    <xf numFmtId="0" fontId="122" fillId="0" borderId="0"/>
    <xf numFmtId="0" fontId="304" fillId="0" borderId="0"/>
    <xf numFmtId="0" fontId="84" fillId="0" borderId="0" applyNumberFormat="0" applyFill="0" applyBorder="0" applyProtection="0">
      <alignment horizontal="left" vertical="top"/>
    </xf>
    <xf numFmtId="0" fontId="357" fillId="0" borderId="0"/>
    <xf numFmtId="0" fontId="331" fillId="0" borderId="0">
      <alignment vertical="top"/>
    </xf>
    <xf numFmtId="0" fontId="133" fillId="0" borderId="0"/>
    <xf numFmtId="0" fontId="137" fillId="0" borderId="0"/>
    <xf numFmtId="0" fontId="137" fillId="0" borderId="0"/>
    <xf numFmtId="0" fontId="352" fillId="50" borderId="0" applyNumberFormat="0" applyBorder="0" applyAlignment="0" applyProtection="0">
      <alignment vertical="center"/>
    </xf>
    <xf numFmtId="0" fontId="137" fillId="0" borderId="0"/>
    <xf numFmtId="0" fontId="0" fillId="0" borderId="0"/>
    <xf numFmtId="0" fontId="0" fillId="0" borderId="0"/>
    <xf numFmtId="0" fontId="137" fillId="0" borderId="0"/>
    <xf numFmtId="0" fontId="331" fillId="0" borderId="0">
      <alignment vertical="top"/>
    </xf>
    <xf numFmtId="0" fontId="357" fillId="0" borderId="0"/>
    <xf numFmtId="0" fontId="0" fillId="0" borderId="0">
      <alignment vertical="center"/>
    </xf>
    <xf numFmtId="0" fontId="137" fillId="0" borderId="0"/>
    <xf numFmtId="0" fontId="137" fillId="0" borderId="0"/>
    <xf numFmtId="0" fontId="0" fillId="0" borderId="0">
      <alignment vertical="center"/>
    </xf>
    <xf numFmtId="0" fontId="331" fillId="0" borderId="0">
      <alignment vertical="top"/>
    </xf>
    <xf numFmtId="0" fontId="331" fillId="0" borderId="0">
      <alignment vertical="top"/>
    </xf>
    <xf numFmtId="0" fontId="331" fillId="0" borderId="0">
      <alignment vertical="top"/>
    </xf>
    <xf numFmtId="0" fontId="137" fillId="0" borderId="0"/>
    <xf numFmtId="0" fontId="331" fillId="0" borderId="0">
      <alignment vertical="top"/>
    </xf>
    <xf numFmtId="0" fontId="331" fillId="0" borderId="0">
      <alignment vertical="top"/>
    </xf>
    <xf numFmtId="208" fontId="222" fillId="0" borderId="0" applyFont="0" applyFill="0" applyBorder="0" applyAlignment="0" applyProtection="0"/>
    <xf numFmtId="0" fontId="331" fillId="0" borderId="0">
      <alignment vertical="top"/>
    </xf>
    <xf numFmtId="0" fontId="0" fillId="0" borderId="0"/>
    <xf numFmtId="0" fontId="0" fillId="0" borderId="0"/>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31" fillId="0" borderId="0">
      <alignment vertical="top"/>
    </xf>
    <xf numFmtId="0" fontId="331" fillId="0" borderId="0">
      <alignment vertical="top"/>
    </xf>
    <xf numFmtId="0" fontId="137" fillId="0" borderId="0"/>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0" fillId="0" borderId="0"/>
    <xf numFmtId="0" fontId="0" fillId="0" borderId="0"/>
    <xf numFmtId="0" fontId="331" fillId="0" borderId="0">
      <alignment vertical="top"/>
    </xf>
    <xf numFmtId="0" fontId="0" fillId="0" borderId="0"/>
    <xf numFmtId="0" fontId="331" fillId="0" borderId="0">
      <alignment vertical="top"/>
    </xf>
    <xf numFmtId="0" fontId="331" fillId="0" borderId="0">
      <alignment vertical="top"/>
    </xf>
    <xf numFmtId="0" fontId="331" fillId="0" borderId="0">
      <alignment vertical="top"/>
    </xf>
    <xf numFmtId="0" fontId="137" fillId="0" borderId="0"/>
    <xf numFmtId="0" fontId="331" fillId="0" borderId="0">
      <alignment vertical="top"/>
    </xf>
    <xf numFmtId="0" fontId="331" fillId="0" borderId="0">
      <alignment vertical="top"/>
    </xf>
    <xf numFmtId="0" fontId="0" fillId="0" borderId="0" applyProtection="0"/>
    <xf numFmtId="0" fontId="331" fillId="0" borderId="0">
      <alignment vertical="top"/>
    </xf>
    <xf numFmtId="0" fontId="331" fillId="0" borderId="0">
      <alignment vertical="top"/>
    </xf>
    <xf numFmtId="0" fontId="137" fillId="0" borderId="0"/>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0" fillId="0" borderId="0" applyProtection="0"/>
    <xf numFmtId="0" fontId="331" fillId="0" borderId="0">
      <alignment vertical="top"/>
    </xf>
    <xf numFmtId="0" fontId="331" fillId="0" borderId="0">
      <alignment vertical="top"/>
    </xf>
    <xf numFmtId="0" fontId="137" fillId="0" borderId="0"/>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04" fillId="0" borderId="0"/>
    <xf numFmtId="0" fontId="331" fillId="0" borderId="0">
      <alignment vertical="top"/>
    </xf>
    <xf numFmtId="0" fontId="331" fillId="0" borderId="0">
      <alignment vertical="top"/>
    </xf>
    <xf numFmtId="0" fontId="137" fillId="0" borderId="0"/>
    <xf numFmtId="0" fontId="137" fillId="0" borderId="0"/>
    <xf numFmtId="0" fontId="0" fillId="0" borderId="0"/>
    <xf numFmtId="0" fontId="0" fillId="0" borderId="0"/>
    <xf numFmtId="0" fontId="137" fillId="0" borderId="0"/>
    <xf numFmtId="0" fontId="137" fillId="0" borderId="0"/>
    <xf numFmtId="0" fontId="133" fillId="0" borderId="0"/>
    <xf numFmtId="0" fontId="0" fillId="0" borderId="0"/>
    <xf numFmtId="43" fontId="110" fillId="0" borderId="0" applyFont="0" applyFill="0" applyBorder="0" applyAlignment="0" applyProtection="0">
      <alignment vertical="center"/>
    </xf>
    <xf numFmtId="0" fontId="357" fillId="0" borderId="0"/>
    <xf numFmtId="0" fontId="137" fillId="0" borderId="0"/>
    <xf numFmtId="0" fontId="137" fillId="0" borderId="0"/>
    <xf numFmtId="0" fontId="331" fillId="0" borderId="0">
      <alignment vertical="top"/>
    </xf>
    <xf numFmtId="0" fontId="357" fillId="0" borderId="0"/>
    <xf numFmtId="0" fontId="357" fillId="0" borderId="0"/>
    <xf numFmtId="0" fontId="331" fillId="0" borderId="0">
      <alignment vertical="top"/>
    </xf>
    <xf numFmtId="0" fontId="357" fillId="0" borderId="0"/>
    <xf numFmtId="0" fontId="357" fillId="0" borderId="0"/>
    <xf numFmtId="0" fontId="304" fillId="0" borderId="0"/>
    <xf numFmtId="0" fontId="304" fillId="0" borderId="0"/>
    <xf numFmtId="0" fontId="0" fillId="0" borderId="0"/>
    <xf numFmtId="0" fontId="304" fillId="0" borderId="0"/>
    <xf numFmtId="0" fontId="137" fillId="0" borderId="0"/>
    <xf numFmtId="0" fontId="357" fillId="0" borderId="0"/>
    <xf numFmtId="0" fontId="137" fillId="0" borderId="0"/>
    <xf numFmtId="0" fontId="137" fillId="0" borderId="0"/>
    <xf numFmtId="0" fontId="133" fillId="0" borderId="0"/>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52" fillId="50" borderId="0" applyNumberFormat="0" applyBorder="0" applyAlignment="0" applyProtection="0"/>
    <xf numFmtId="0" fontId="352" fillId="50" borderId="0" applyNumberFormat="0" applyBorder="0" applyAlignment="0" applyProtection="0"/>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04" fillId="0" borderId="0"/>
    <xf numFmtId="0" fontId="331" fillId="0" borderId="0">
      <alignment vertical="top"/>
    </xf>
    <xf numFmtId="0" fontId="352" fillId="50" borderId="0" applyNumberFormat="0" applyBorder="0" applyAlignment="0" applyProtection="0">
      <alignment vertical="center"/>
    </xf>
    <xf numFmtId="0" fontId="331" fillId="0" borderId="0">
      <alignment vertical="top"/>
    </xf>
    <xf numFmtId="0" fontId="352" fillId="50" borderId="0" applyNumberFormat="0" applyBorder="0" applyAlignment="0" applyProtection="0">
      <alignment vertical="center"/>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137" fillId="0" borderId="0"/>
    <xf numFmtId="0" fontId="137" fillId="0" borderId="0"/>
    <xf numFmtId="0" fontId="331" fillId="0" borderId="0">
      <alignment vertical="top"/>
    </xf>
    <xf numFmtId="0" fontId="133" fillId="0" borderId="0"/>
    <xf numFmtId="0" fontId="331" fillId="0" borderId="0">
      <alignment vertical="top"/>
    </xf>
    <xf numFmtId="0" fontId="331" fillId="0" borderId="0">
      <alignment vertical="top"/>
    </xf>
    <xf numFmtId="0" fontId="331" fillId="0" borderId="0">
      <alignment vertical="top"/>
    </xf>
    <xf numFmtId="0" fontId="0" fillId="0" borderId="0">
      <alignment vertical="center"/>
    </xf>
    <xf numFmtId="0" fontId="331" fillId="0" borderId="0">
      <alignment vertical="top"/>
    </xf>
    <xf numFmtId="0" fontId="0" fillId="0" borderId="0"/>
    <xf numFmtId="0" fontId="0" fillId="0" borderId="0">
      <alignment vertical="center"/>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0" fillId="0" borderId="0" applyProtection="0"/>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137" fillId="0" borderId="0"/>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0" fillId="0" borderId="0"/>
    <xf numFmtId="0" fontId="331" fillId="0" borderId="0">
      <alignment vertical="top"/>
    </xf>
    <xf numFmtId="0" fontId="331" fillId="0" borderId="0">
      <alignment vertical="top"/>
    </xf>
    <xf numFmtId="0" fontId="137" fillId="0" borderId="0"/>
    <xf numFmtId="0" fontId="0" fillId="0" borderId="0">
      <alignment vertical="center"/>
    </xf>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304" fillId="0" borderId="0"/>
    <xf numFmtId="0" fontId="137" fillId="0" borderId="0"/>
    <xf numFmtId="0" fontId="137" fillId="0" borderId="0"/>
    <xf numFmtId="0" fontId="357" fillId="0" borderId="0"/>
    <xf numFmtId="0" fontId="137" fillId="0" borderId="0"/>
    <xf numFmtId="0" fontId="357" fillId="0" borderId="0"/>
    <xf numFmtId="0" fontId="0" fillId="0" borderId="0"/>
    <xf numFmtId="0" fontId="357" fillId="0" borderId="0"/>
    <xf numFmtId="0" fontId="137" fillId="0" borderId="0"/>
    <xf numFmtId="0" fontId="137"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137" fillId="0" borderId="0"/>
    <xf numFmtId="0" fontId="0" fillId="0" borderId="0">
      <alignment vertical="center"/>
    </xf>
    <xf numFmtId="0" fontId="137" fillId="0" borderId="0"/>
    <xf numFmtId="0" fontId="137" fillId="0" borderId="0"/>
    <xf numFmtId="0" fontId="0" fillId="0" borderId="0">
      <alignment vertical="center"/>
    </xf>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31" fillId="0" borderId="0" applyNumberFormat="0" applyFill="0" applyBorder="0" applyAlignment="0" applyProtection="0">
      <alignment vertical="center"/>
    </xf>
    <xf numFmtId="0" fontId="137" fillId="0" borderId="0"/>
    <xf numFmtId="0" fontId="304" fillId="0" borderId="0"/>
    <xf numFmtId="0" fontId="137" fillId="0" borderId="0"/>
    <xf numFmtId="0" fontId="137" fillId="0" borderId="0"/>
    <xf numFmtId="0" fontId="137" fillId="0" borderId="0"/>
    <xf numFmtId="0" fontId="137" fillId="0" borderId="0"/>
    <xf numFmtId="0" fontId="122" fillId="0" borderId="0"/>
    <xf numFmtId="0" fontId="137" fillId="0" borderId="0"/>
    <xf numFmtId="0" fontId="137"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137" fillId="0" borderId="0"/>
    <xf numFmtId="0" fontId="137"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177" fontId="122" fillId="0" borderId="0" applyFont="0" applyFill="0" applyBorder="0" applyAlignment="0" applyProtection="0"/>
    <xf numFmtId="0" fontId="137" fillId="0" borderId="0"/>
    <xf numFmtId="0" fontId="137" fillId="0" borderId="0"/>
    <xf numFmtId="0" fontId="137" fillId="0" borderId="0"/>
    <xf numFmtId="0" fontId="137" fillId="0" borderId="0"/>
    <xf numFmtId="0" fontId="304" fillId="0" borderId="0" applyProtection="0"/>
    <xf numFmtId="0" fontId="133" fillId="0" borderId="0"/>
    <xf numFmtId="0" fontId="137" fillId="0" borderId="0"/>
    <xf numFmtId="0" fontId="57" fillId="0" borderId="0">
      <alignment vertical="center"/>
    </xf>
    <xf numFmtId="0" fontId="304" fillId="0" borderId="0"/>
    <xf numFmtId="0" fontId="304" fillId="0" borderId="0" applyProtection="0"/>
    <xf numFmtId="0" fontId="137" fillId="0" borderId="0"/>
    <xf numFmtId="0" fontId="373" fillId="0" borderId="0"/>
    <xf numFmtId="0" fontId="137" fillId="0" borderId="0"/>
    <xf numFmtId="0" fontId="304" fillId="0" borderId="0"/>
    <xf numFmtId="0" fontId="331" fillId="0" borderId="0">
      <alignment vertical="top"/>
    </xf>
    <xf numFmtId="0" fontId="137" fillId="0" borderId="0"/>
    <xf numFmtId="0" fontId="304" fillId="0" borderId="0"/>
    <xf numFmtId="0" fontId="137" fillId="0" borderId="0"/>
    <xf numFmtId="0" fontId="137" fillId="0" borderId="0"/>
    <xf numFmtId="0" fontId="137" fillId="0" borderId="0"/>
    <xf numFmtId="0" fontId="137" fillId="0" borderId="0"/>
    <xf numFmtId="0" fontId="357" fillId="0" borderId="0"/>
    <xf numFmtId="0" fontId="35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352" fillId="50" borderId="0" applyNumberFormat="0" applyBorder="0" applyAlignment="0" applyProtection="0">
      <alignment vertical="center"/>
    </xf>
    <xf numFmtId="0" fontId="137" fillId="0" borderId="0"/>
    <xf numFmtId="0" fontId="304" fillId="0" borderId="0"/>
    <xf numFmtId="0" fontId="137" fillId="0" borderId="0"/>
    <xf numFmtId="0" fontId="352" fillId="50" borderId="0" applyNumberFormat="0" applyBorder="0" applyAlignment="0" applyProtection="0">
      <alignment vertical="center"/>
    </xf>
    <xf numFmtId="0" fontId="0" fillId="0" borderId="0">
      <alignment vertical="center"/>
    </xf>
    <xf numFmtId="0" fontId="137" fillId="0" borderId="0"/>
    <xf numFmtId="0" fontId="352" fillId="50" borderId="0" applyNumberFormat="0" applyBorder="0" applyAlignment="0" applyProtection="0">
      <alignment vertical="center"/>
    </xf>
    <xf numFmtId="0" fontId="137"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137" fillId="0" borderId="0"/>
    <xf numFmtId="0" fontId="357" fillId="0" borderId="0"/>
    <xf numFmtId="0" fontId="357" fillId="0" borderId="0"/>
    <xf numFmtId="0" fontId="357" fillId="0" borderId="0"/>
    <xf numFmtId="0" fontId="357" fillId="0" borderId="0"/>
    <xf numFmtId="0" fontId="357" fillId="0" borderId="0"/>
    <xf numFmtId="0" fontId="357" fillId="0" borderId="0"/>
    <xf numFmtId="0" fontId="357" fillId="0" borderId="0"/>
    <xf numFmtId="0" fontId="357" fillId="0" borderId="0"/>
    <xf numFmtId="0" fontId="137" fillId="0" borderId="0"/>
    <xf numFmtId="0" fontId="304" fillId="0" borderId="0"/>
    <xf numFmtId="0" fontId="122"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133" fillId="0" borderId="0">
      <alignment vertical="center"/>
    </xf>
    <xf numFmtId="0" fontId="122" fillId="0" borderId="0"/>
    <xf numFmtId="0" fontId="122" fillId="0" borderId="0"/>
    <xf numFmtId="0" fontId="0" fillId="0" borderId="0" applyProtection="0"/>
    <xf numFmtId="0" fontId="122" fillId="0" borderId="0"/>
    <xf numFmtId="0" fontId="137" fillId="0" borderId="0"/>
    <xf numFmtId="0" fontId="137" fillId="0" borderId="0"/>
    <xf numFmtId="0" fontId="0" fillId="0" borderId="0" applyProtection="0"/>
    <xf numFmtId="0" fontId="0" fillId="0" borderId="0" applyProtection="0"/>
    <xf numFmtId="0" fontId="137" fillId="0" borderId="0"/>
    <xf numFmtId="0" fontId="357" fillId="0" borderId="0"/>
    <xf numFmtId="0" fontId="137" fillId="0" borderId="0"/>
    <xf numFmtId="0" fontId="137" fillId="0" borderId="0"/>
    <xf numFmtId="0" fontId="0" fillId="0" borderId="0"/>
    <xf numFmtId="0" fontId="0" fillId="0" borderId="0"/>
    <xf numFmtId="0" fontId="133" fillId="0" borderId="0"/>
    <xf numFmtId="0" fontId="367" fillId="60" borderId="0" applyNumberFormat="0" applyBorder="0" applyAlignment="0" applyProtection="0">
      <alignment vertical="center"/>
    </xf>
    <xf numFmtId="0" fontId="304" fillId="0" borderId="0"/>
    <xf numFmtId="0" fontId="137" fillId="0" borderId="0"/>
    <xf numFmtId="0" fontId="137" fillId="0" borderId="0"/>
    <xf numFmtId="0" fontId="137" fillId="0" borderId="0"/>
    <xf numFmtId="0" fontId="137" fillId="0" borderId="0"/>
    <xf numFmtId="0" fontId="137" fillId="0" borderId="0"/>
    <xf numFmtId="0" fontId="0" fillId="0" borderId="0"/>
    <xf numFmtId="0" fontId="137" fillId="0" borderId="0"/>
    <xf numFmtId="0" fontId="304" fillId="0" borderId="0"/>
    <xf numFmtId="0" fontId="137" fillId="0" borderId="0"/>
    <xf numFmtId="0" fontId="122" fillId="0" borderId="0"/>
    <xf numFmtId="0" fontId="137" fillId="0" borderId="0"/>
    <xf numFmtId="0" fontId="137" fillId="0" borderId="0"/>
    <xf numFmtId="0" fontId="137" fillId="0" borderId="0"/>
    <xf numFmtId="0" fontId="352" fillId="50" borderId="0" applyNumberFormat="0" applyBorder="0" applyAlignment="0" applyProtection="0"/>
    <xf numFmtId="0" fontId="352" fillId="50" borderId="0" applyNumberFormat="0" applyBorder="0" applyAlignment="0" applyProtection="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0" fillId="0" borderId="0"/>
    <xf numFmtId="0" fontId="19" fillId="0" borderId="0"/>
    <xf numFmtId="0" fontId="137" fillId="0" borderId="0"/>
    <xf numFmtId="0" fontId="110" fillId="0" borderId="0">
      <alignment vertical="center"/>
    </xf>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357" fillId="0" borderId="0"/>
    <xf numFmtId="0" fontId="357" fillId="0" borderId="0"/>
    <xf numFmtId="0" fontId="137" fillId="0" borderId="0"/>
    <xf numFmtId="0" fontId="137" fillId="0" borderId="0"/>
    <xf numFmtId="0" fontId="331" fillId="0" borderId="0">
      <alignment vertical="top"/>
    </xf>
    <xf numFmtId="43" fontId="0" fillId="0" borderId="0" applyFont="0" applyFill="0" applyBorder="0" applyAlignment="0" applyProtection="0">
      <alignment vertical="center"/>
    </xf>
    <xf numFmtId="0" fontId="137" fillId="0" borderId="0"/>
    <xf numFmtId="0" fontId="137"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352" fillId="50" borderId="0" applyNumberFormat="0" applyBorder="0" applyAlignment="0" applyProtection="0"/>
    <xf numFmtId="0" fontId="352" fillId="50" borderId="0" applyNumberFormat="0" applyBorder="0" applyAlignment="0" applyProtection="0"/>
    <xf numFmtId="0" fontId="137" fillId="0" borderId="0"/>
    <xf numFmtId="0" fontId="137" fillId="0" borderId="0"/>
    <xf numFmtId="0" fontId="122" fillId="0" borderId="0"/>
    <xf numFmtId="0" fontId="137" fillId="0" borderId="0"/>
    <xf numFmtId="0" fontId="137" fillId="0" borderId="0"/>
    <xf numFmtId="0" fontId="137" fillId="0" borderId="0"/>
    <xf numFmtId="0" fontId="137" fillId="0" borderId="0"/>
    <xf numFmtId="0" fontId="137" fillId="0" borderId="0"/>
    <xf numFmtId="0" fontId="0" fillId="0" borderId="0"/>
    <xf numFmtId="0" fontId="0" fillId="0" borderId="0"/>
    <xf numFmtId="0" fontId="137" fillId="0" borderId="0"/>
    <xf numFmtId="0" fontId="304" fillId="0" borderId="0"/>
    <xf numFmtId="0" fontId="304" fillId="0" borderId="0"/>
    <xf numFmtId="0" fontId="137" fillId="0" borderId="0"/>
    <xf numFmtId="0" fontId="137" fillId="0" borderId="0"/>
    <xf numFmtId="0" fontId="137" fillId="0" borderId="0"/>
    <xf numFmtId="0" fontId="137" fillId="0" borderId="0"/>
    <xf numFmtId="0" fontId="357" fillId="0" borderId="0"/>
    <xf numFmtId="0" fontId="137" fillId="0" borderId="0"/>
    <xf numFmtId="0" fontId="0" fillId="0" borderId="0"/>
    <xf numFmtId="0" fontId="137" fillId="0" borderId="0"/>
    <xf numFmtId="0" fontId="304" fillId="0" borderId="0"/>
    <xf numFmtId="0" fontId="304" fillId="0" borderId="0"/>
    <xf numFmtId="0" fontId="304" fillId="0" borderId="0"/>
    <xf numFmtId="0" fontId="137" fillId="0" borderId="0"/>
    <xf numFmtId="0" fontId="137"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137" fillId="0" borderId="0"/>
    <xf numFmtId="0" fontId="0"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41" fontId="374" fillId="0" borderId="0">
      <alignment vertical="center"/>
    </xf>
    <xf numFmtId="0" fontId="137" fillId="0" borderId="0"/>
    <xf numFmtId="0" fontId="0" fillId="0" borderId="0"/>
    <xf numFmtId="0" fontId="0" fillId="0" borderId="0"/>
    <xf numFmtId="0" fontId="137" fillId="0" borderId="0"/>
    <xf numFmtId="0" fontId="137" fillId="0" borderId="0"/>
    <xf numFmtId="0" fontId="0" fillId="0" borderId="0"/>
    <xf numFmtId="0" fontId="137" fillId="0" borderId="0"/>
    <xf numFmtId="0" fontId="137" fillId="0" borderId="0"/>
    <xf numFmtId="0" fontId="137" fillId="0" borderId="0"/>
    <xf numFmtId="0" fontId="137" fillId="0" borderId="0"/>
    <xf numFmtId="0" fontId="137" fillId="0" borderId="0"/>
    <xf numFmtId="185" fontId="222" fillId="0" borderId="0" applyFont="0" applyFill="0" applyBorder="0" applyAlignment="0" applyProtection="0"/>
    <xf numFmtId="0" fontId="304" fillId="0" borderId="0"/>
    <xf numFmtId="0" fontId="0" fillId="0" borderId="0"/>
    <xf numFmtId="215" fontId="222" fillId="0" borderId="0" applyFont="0" applyFill="0" applyBorder="0" applyAlignment="0" applyProtection="0"/>
    <xf numFmtId="194" fontId="222" fillId="0" borderId="0" applyFont="0" applyFill="0" applyBorder="0" applyAlignment="0" applyProtection="0"/>
    <xf numFmtId="0" fontId="222" fillId="0" borderId="0" applyFont="0" applyFill="0" applyBorder="0" applyAlignment="0" applyProtection="0"/>
    <xf numFmtId="0" fontId="133" fillId="0" borderId="0"/>
    <xf numFmtId="188" fontId="222" fillId="0" borderId="0" applyFont="0" applyFill="0" applyBorder="0" applyAlignment="0" applyProtection="0"/>
    <xf numFmtId="182" fontId="222" fillId="0" borderId="0" applyFont="0" applyFill="0" applyBorder="0" applyAlignment="0" applyProtection="0"/>
    <xf numFmtId="201" fontId="222" fillId="0" borderId="0" applyFont="0" applyFill="0" applyBorder="0" applyAlignment="0" applyProtection="0"/>
    <xf numFmtId="0" fontId="222" fillId="0" borderId="0" applyFont="0" applyFill="0" applyBorder="0" applyAlignment="0" applyProtection="0"/>
    <xf numFmtId="0" fontId="222" fillId="0" borderId="0" applyFont="0" applyFill="0" applyBorder="0" applyAlignment="0" applyProtection="0"/>
    <xf numFmtId="218" fontId="222" fillId="0" borderId="0" applyFont="0" applyFill="0" applyBorder="0" applyAlignment="0" applyProtection="0"/>
    <xf numFmtId="183" fontId="222" fillId="0" borderId="0" applyFont="0" applyFill="0" applyBorder="0" applyAlignment="0" applyProtection="0"/>
    <xf numFmtId="0" fontId="222" fillId="0" borderId="0" applyFont="0" applyFill="0" applyBorder="0" applyAlignment="0" applyProtection="0"/>
    <xf numFmtId="0" fontId="304" fillId="0" borderId="0"/>
    <xf numFmtId="187" fontId="222" fillId="0" borderId="0" applyFont="0" applyFill="0" applyBorder="0" applyAlignment="0" applyProtection="0"/>
    <xf numFmtId="187" fontId="222" fillId="0" borderId="0" applyFont="0" applyFill="0" applyBorder="0" applyAlignment="0" applyProtection="0"/>
    <xf numFmtId="187" fontId="222" fillId="0" borderId="0" applyFont="0" applyFill="0" applyBorder="0" applyAlignment="0" applyProtection="0"/>
    <xf numFmtId="0" fontId="222" fillId="0" borderId="0" applyFont="0" applyFill="0" applyBorder="0" applyAlignment="0" applyProtection="0"/>
    <xf numFmtId="0" fontId="222" fillId="0" borderId="0" applyFont="0" applyFill="0" applyBorder="0" applyAlignment="0" applyProtection="0"/>
    <xf numFmtId="0" fontId="137" fillId="0" borderId="0"/>
    <xf numFmtId="0" fontId="137" fillId="0" borderId="0"/>
    <xf numFmtId="0" fontId="137" fillId="0" borderId="0"/>
    <xf numFmtId="0" fontId="137" fillId="0" borderId="0"/>
    <xf numFmtId="179" fontId="222" fillId="0" borderId="0" applyFont="0" applyFill="0" applyBorder="0" applyAlignment="0" applyProtection="0"/>
    <xf numFmtId="216" fontId="222" fillId="0" borderId="0" applyFont="0" applyFill="0" applyBorder="0" applyAlignment="0" applyProtection="0"/>
    <xf numFmtId="211" fontId="222" fillId="0" borderId="0" applyFont="0" applyFill="0" applyBorder="0" applyAlignment="0" applyProtection="0"/>
    <xf numFmtId="211" fontId="222" fillId="0" borderId="0" applyFont="0" applyFill="0" applyBorder="0" applyAlignment="0" applyProtection="0"/>
    <xf numFmtId="211" fontId="222" fillId="0" borderId="0" applyFont="0" applyFill="0" applyBorder="0" applyAlignment="0" applyProtection="0"/>
    <xf numFmtId="213" fontId="222" fillId="0" borderId="0" applyFont="0" applyFill="0" applyBorder="0" applyAlignment="0" applyProtection="0"/>
    <xf numFmtId="179" fontId="222" fillId="0" borderId="0" applyFont="0" applyFill="0" applyBorder="0" applyAlignment="0" applyProtection="0"/>
    <xf numFmtId="0" fontId="0" fillId="0" borderId="0"/>
    <xf numFmtId="0" fontId="0" fillId="0" borderId="0"/>
    <xf numFmtId="179" fontId="222" fillId="0" borderId="0" applyFont="0" applyFill="0" applyBorder="0" applyAlignment="0" applyProtection="0"/>
    <xf numFmtId="223" fontId="222" fillId="0" borderId="0" applyFont="0" applyFill="0" applyBorder="0" applyAlignment="0" applyProtection="0"/>
    <xf numFmtId="198" fontId="122" fillId="0" borderId="0" applyFont="0" applyFill="0" applyBorder="0" applyAlignment="0" applyProtection="0">
      <alignment vertical="center"/>
    </xf>
    <xf numFmtId="193" fontId="222" fillId="0" borderId="0" applyFont="0" applyFill="0" applyBorder="0" applyAlignment="0" applyProtection="0"/>
    <xf numFmtId="222" fontId="222" fillId="0" borderId="0" applyFont="0" applyFill="0" applyBorder="0" applyAlignment="0" applyProtection="0"/>
    <xf numFmtId="0" fontId="110" fillId="0" borderId="0">
      <alignment vertical="center"/>
    </xf>
    <xf numFmtId="190" fontId="222" fillId="0" borderId="0" applyFont="0" applyFill="0" applyBorder="0" applyAlignment="0" applyProtection="0"/>
    <xf numFmtId="0" fontId="133" fillId="0" borderId="0" applyBorder="0"/>
    <xf numFmtId="0" fontId="133" fillId="0" borderId="0" applyBorder="0"/>
    <xf numFmtId="0" fontId="133" fillId="0" borderId="0" applyBorder="0"/>
    <xf numFmtId="0" fontId="137" fillId="0" borderId="0"/>
    <xf numFmtId="0" fontId="137" fillId="0" borderId="0"/>
    <xf numFmtId="0" fontId="137" fillId="0" borderId="0"/>
    <xf numFmtId="0" fontId="352" fillId="50" borderId="0" applyNumberFormat="0" applyBorder="0" applyAlignment="0" applyProtection="0">
      <alignment vertical="center"/>
    </xf>
    <xf numFmtId="0" fontId="137" fillId="0" borderId="0"/>
    <xf numFmtId="0" fontId="367" fillId="60" borderId="0" applyNumberFormat="0" applyBorder="0" applyAlignment="0" applyProtection="0">
      <alignment vertical="center"/>
    </xf>
    <xf numFmtId="0" fontId="137" fillId="0" borderId="0"/>
    <xf numFmtId="0" fontId="137" fillId="0" borderId="0"/>
    <xf numFmtId="0" fontId="352" fillId="50" borderId="0" applyNumberFormat="0" applyBorder="0" applyAlignment="0" applyProtection="0">
      <alignment vertical="center"/>
    </xf>
    <xf numFmtId="0" fontId="137" fillId="0" borderId="0"/>
    <xf numFmtId="0" fontId="304" fillId="0" borderId="0"/>
    <xf numFmtId="0" fontId="304" fillId="0" borderId="0"/>
    <xf numFmtId="0" fontId="304" fillId="0" borderId="0"/>
    <xf numFmtId="0" fontId="304" fillId="0" borderId="0"/>
    <xf numFmtId="0" fontId="304" fillId="0" borderId="0"/>
    <xf numFmtId="0" fontId="304" fillId="0" borderId="0"/>
    <xf numFmtId="0" fontId="331" fillId="0" borderId="0">
      <alignment vertical="top"/>
    </xf>
    <xf numFmtId="0" fontId="0" fillId="0" borderId="0"/>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137" fillId="0" borderId="0"/>
    <xf numFmtId="0" fontId="331" fillId="0" borderId="0">
      <alignment vertical="top"/>
    </xf>
    <xf numFmtId="0" fontId="331" fillId="0" borderId="0">
      <alignment vertical="top"/>
    </xf>
    <xf numFmtId="0" fontId="331" fillId="0" borderId="0">
      <alignment vertical="top"/>
    </xf>
    <xf numFmtId="0" fontId="0" fillId="0" borderId="0"/>
    <xf numFmtId="0" fontId="331" fillId="0" borderId="0">
      <alignment vertical="top"/>
    </xf>
    <xf numFmtId="0" fontId="331" fillId="0" borderId="0">
      <alignment vertical="top"/>
    </xf>
    <xf numFmtId="0" fontId="331" fillId="0" borderId="0">
      <alignment vertical="top"/>
    </xf>
    <xf numFmtId="0" fontId="137" fillId="0" borderId="0"/>
    <xf numFmtId="0" fontId="0" fillId="0" borderId="0">
      <alignment vertical="center"/>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0" fillId="0" borderId="0" applyProtection="0"/>
    <xf numFmtId="0" fontId="331" fillId="0" borderId="0">
      <alignment vertical="top"/>
    </xf>
    <xf numFmtId="0" fontId="331" fillId="0" borderId="0">
      <alignment vertical="top"/>
    </xf>
    <xf numFmtId="0" fontId="137" fillId="0" borderId="0"/>
    <xf numFmtId="0" fontId="133" fillId="0" borderId="0" applyBorder="0"/>
    <xf numFmtId="0" fontId="133" fillId="0" borderId="0" applyBorder="0"/>
    <xf numFmtId="0" fontId="331" fillId="0" borderId="0">
      <alignment vertical="top"/>
    </xf>
    <xf numFmtId="0" fontId="137" fillId="0" borderId="0"/>
    <xf numFmtId="0" fontId="122"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22" fillId="0" borderId="0"/>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137" fillId="0" borderId="0"/>
    <xf numFmtId="0" fontId="137" fillId="0" borderId="0"/>
    <xf numFmtId="0" fontId="137" fillId="0" borderId="0"/>
    <xf numFmtId="0" fontId="133" fillId="0" borderId="0" applyBorder="0"/>
    <xf numFmtId="0" fontId="137" fillId="0" borderId="0"/>
    <xf numFmtId="0" fontId="137" fillId="0" borderId="0"/>
    <xf numFmtId="0" fontId="137" fillId="0" borderId="0"/>
    <xf numFmtId="0" fontId="137" fillId="0" borderId="0"/>
    <xf numFmtId="0" fontId="304" fillId="0" borderId="0"/>
    <xf numFmtId="0" fontId="122" fillId="0" borderId="0"/>
    <xf numFmtId="0" fontId="357" fillId="0" borderId="0"/>
    <xf numFmtId="0" fontId="352" fillId="50" borderId="0" applyNumberFormat="0" applyBorder="0" applyAlignment="0" applyProtection="0">
      <alignment vertical="center"/>
    </xf>
    <xf numFmtId="0" fontId="357" fillId="0" borderId="0" applyNumberFormat="0" applyFill="0" applyBorder="0" applyAlignment="0" applyProtection="0"/>
    <xf numFmtId="0" fontId="304" fillId="0" borderId="0"/>
    <xf numFmtId="0" fontId="137" fillId="0" borderId="0"/>
    <xf numFmtId="0" fontId="357" fillId="0" borderId="0" applyNumberFormat="0" applyFill="0" applyBorder="0" applyProtection="0">
      <alignment vertical="center"/>
    </xf>
    <xf numFmtId="0" fontId="357" fillId="0" borderId="0" applyNumberFormat="0" applyFill="0" applyBorder="0" applyAlignment="0" applyProtection="0"/>
    <xf numFmtId="0" fontId="133" fillId="0" borderId="0"/>
    <xf numFmtId="0" fontId="304" fillId="0" borderId="0"/>
    <xf numFmtId="0" fontId="352" fillId="50" borderId="0" applyNumberFormat="0" applyBorder="0" applyAlignment="0" applyProtection="0">
      <alignment vertical="center"/>
    </xf>
    <xf numFmtId="0" fontId="137" fillId="0" borderId="0"/>
    <xf numFmtId="0" fontId="137" fillId="0" borderId="0"/>
    <xf numFmtId="0" fontId="137" fillId="0" borderId="0"/>
    <xf numFmtId="0" fontId="137" fillId="0" borderId="0"/>
    <xf numFmtId="0" fontId="0" fillId="0" borderId="0">
      <alignment vertical="center"/>
    </xf>
    <xf numFmtId="0" fontId="137" fillId="0" borderId="0"/>
    <xf numFmtId="0" fontId="0" fillId="0" borderId="0"/>
    <xf numFmtId="0" fontId="137" fillId="0" borderId="0"/>
    <xf numFmtId="0" fontId="331" fillId="0" borderId="0">
      <alignment vertical="top"/>
    </xf>
    <xf numFmtId="0" fontId="357" fillId="0" borderId="0"/>
    <xf numFmtId="0" fontId="0" fillId="0" borderId="0"/>
    <xf numFmtId="0" fontId="357" fillId="0" borderId="0"/>
    <xf numFmtId="0" fontId="0" fillId="0" borderId="0"/>
    <xf numFmtId="0" fontId="137" fillId="0" borderId="0"/>
    <xf numFmtId="0" fontId="137" fillId="0" borderId="0"/>
    <xf numFmtId="0" fontId="137" fillId="0" borderId="0"/>
    <xf numFmtId="0" fontId="0" fillId="0" borderId="0"/>
    <xf numFmtId="0" fontId="137" fillId="0" borderId="0"/>
    <xf numFmtId="0" fontId="137" fillId="0" borderId="0"/>
    <xf numFmtId="0" fontId="137" fillId="0" borderId="0"/>
    <xf numFmtId="0" fontId="137" fillId="0" borderId="0"/>
    <xf numFmtId="0" fontId="0" fillId="0" borderId="0"/>
    <xf numFmtId="0" fontId="137" fillId="0" borderId="0"/>
    <xf numFmtId="0" fontId="304" fillId="0" borderId="0"/>
    <xf numFmtId="0" fontId="357" fillId="0" borderId="0" applyNumberFormat="0" applyFill="0" applyBorder="0" applyAlignment="0" applyProtection="0"/>
    <xf numFmtId="0" fontId="137" fillId="0" borderId="0"/>
    <xf numFmtId="0" fontId="137" fillId="0" borderId="0"/>
    <xf numFmtId="0" fontId="137" fillId="0" borderId="0"/>
    <xf numFmtId="0" fontId="137" fillId="0" borderId="0"/>
    <xf numFmtId="0" fontId="137" fillId="0" borderId="0"/>
    <xf numFmtId="0" fontId="137"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137" fillId="0" borderId="0"/>
    <xf numFmtId="0" fontId="0" fillId="0" borderId="0"/>
    <xf numFmtId="0" fontId="137" fillId="0" borderId="0"/>
    <xf numFmtId="0" fontId="137" fillId="0" borderId="0"/>
    <xf numFmtId="0" fontId="137" fillId="0" borderId="0"/>
    <xf numFmtId="0" fontId="331" fillId="0" borderId="0">
      <alignment vertical="top"/>
    </xf>
    <xf numFmtId="0" fontId="137" fillId="0" borderId="0"/>
    <xf numFmtId="0" fontId="331" fillId="0" borderId="0">
      <alignment vertical="top"/>
    </xf>
    <xf numFmtId="0" fontId="137" fillId="0" borderId="0"/>
    <xf numFmtId="0" fontId="304" fillId="0" borderId="0"/>
    <xf numFmtId="0" fontId="357" fillId="0" borderId="0"/>
    <xf numFmtId="0" fontId="137" fillId="0" borderId="0"/>
    <xf numFmtId="0" fontId="137" fillId="0" borderId="0"/>
    <xf numFmtId="0" fontId="137" fillId="0" borderId="0"/>
    <xf numFmtId="0" fontId="304" fillId="0" borderId="0"/>
    <xf numFmtId="0" fontId="304" fillId="0" borderId="0"/>
    <xf numFmtId="0" fontId="137" fillId="0" borderId="0"/>
    <xf numFmtId="0" fontId="137" fillId="0" borderId="0"/>
    <xf numFmtId="0" fontId="357" fillId="0" borderId="0"/>
    <xf numFmtId="0" fontId="137" fillId="0" borderId="0"/>
    <xf numFmtId="0" fontId="137" fillId="0" borderId="0"/>
    <xf numFmtId="0" fontId="137" fillId="0" borderId="0"/>
    <xf numFmtId="0" fontId="137" fillId="0" borderId="0"/>
    <xf numFmtId="0" fontId="304" fillId="0" borderId="0"/>
    <xf numFmtId="0" fontId="122" fillId="0" borderId="0"/>
    <xf numFmtId="0" fontId="137" fillId="0" borderId="0"/>
    <xf numFmtId="0" fontId="304" fillId="0" borderId="0"/>
    <xf numFmtId="0" fontId="304" fillId="0" borderId="0"/>
    <xf numFmtId="0" fontId="304" fillId="0" borderId="0"/>
    <xf numFmtId="0" fontId="304" fillId="0" borderId="0"/>
    <xf numFmtId="0" fontId="357" fillId="0" borderId="0"/>
    <xf numFmtId="0" fontId="357" fillId="0" borderId="0"/>
    <xf numFmtId="0" fontId="0" fillId="0" borderId="0"/>
    <xf numFmtId="0" fontId="357" fillId="0" borderId="0"/>
    <xf numFmtId="0" fontId="357" fillId="0" borderId="0"/>
    <xf numFmtId="0" fontId="122" fillId="0" borderId="0"/>
    <xf numFmtId="0" fontId="357" fillId="0" borderId="0"/>
    <xf numFmtId="0" fontId="304" fillId="0" borderId="0"/>
    <xf numFmtId="0" fontId="304" fillId="0" borderId="0"/>
    <xf numFmtId="199" fontId="0" fillId="0" borderId="0">
      <alignment vertical="center"/>
    </xf>
    <xf numFmtId="0" fontId="331" fillId="0" borderId="0">
      <alignment vertical="top"/>
    </xf>
    <xf numFmtId="0" fontId="0" fillId="0" borderId="0" applyProtection="0"/>
    <xf numFmtId="0" fontId="331" fillId="0" borderId="0">
      <alignment vertical="top"/>
    </xf>
    <xf numFmtId="0" fontId="137" fillId="0" borderId="0"/>
    <xf numFmtId="0" fontId="110" fillId="0" borderId="0">
      <alignment vertical="center"/>
    </xf>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212" fontId="133" fillId="0" borderId="0" applyFont="0" applyFill="0" applyBorder="0" applyAlignment="0" applyProtection="0"/>
    <xf numFmtId="0" fontId="137" fillId="0" borderId="0"/>
    <xf numFmtId="0" fontId="331" fillId="0" borderId="0">
      <alignment vertical="top"/>
    </xf>
    <xf numFmtId="0" fontId="331" fillId="0" borderId="0">
      <alignment vertical="top"/>
    </xf>
    <xf numFmtId="0" fontId="137" fillId="0" borderId="0"/>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133" fillId="0" borderId="0"/>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122" fillId="0" borderId="0"/>
    <xf numFmtId="0" fontId="122" fillId="0" borderId="0"/>
    <xf numFmtId="0" fontId="110" fillId="0" borderId="0" applyNumberFormat="0" applyFill="0" applyBorder="0" applyProtection="0">
      <alignment vertical="center"/>
    </xf>
    <xf numFmtId="0" fontId="137" fillId="0" borderId="0"/>
    <xf numFmtId="0" fontId="0" fillId="0" borderId="0" applyProtection="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304" fillId="0" borderId="0"/>
    <xf numFmtId="0" fontId="137" fillId="0" borderId="0"/>
    <xf numFmtId="0" fontId="0" fillId="0" borderId="0" applyProtection="0"/>
    <xf numFmtId="0" fontId="0" fillId="0" borderId="0" applyProtection="0"/>
    <xf numFmtId="0" fontId="137" fillId="0" borderId="0"/>
    <xf numFmtId="0" fontId="137" fillId="0" borderId="0"/>
    <xf numFmtId="0" fontId="137" fillId="0" borderId="0"/>
    <xf numFmtId="0" fontId="137" fillId="0" borderId="0"/>
    <xf numFmtId="0" fontId="137" fillId="0" borderId="0"/>
    <xf numFmtId="0" fontId="137" fillId="0" borderId="0"/>
    <xf numFmtId="0" fontId="0" fillId="0" borderId="0">
      <alignment vertical="center"/>
    </xf>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0" fillId="0" borderId="0" applyNumberFormat="0" applyFill="0" applyBorder="0" applyAlignment="0" applyProtection="0">
      <alignment vertical="top"/>
      <protection locked="0"/>
    </xf>
    <xf numFmtId="0" fontId="122" fillId="0" borderId="0"/>
    <xf numFmtId="0" fontId="122" fillId="0" borderId="0"/>
    <xf numFmtId="0" fontId="31" fillId="0" borderId="0" applyNumberFormat="0" applyFill="0" applyBorder="0" applyAlignment="0" applyProtection="0">
      <alignment vertical="center"/>
    </xf>
    <xf numFmtId="0" fontId="122" fillId="0" borderId="0"/>
    <xf numFmtId="0" fontId="137" fillId="0" borderId="0"/>
    <xf numFmtId="0" fontId="137" fillId="0" borderId="0"/>
    <xf numFmtId="0" fontId="137" fillId="0" borderId="0"/>
    <xf numFmtId="0" fontId="0" fillId="0" borderId="0" applyProtection="0"/>
    <xf numFmtId="0" fontId="0" fillId="0" borderId="0" applyProtection="0"/>
    <xf numFmtId="0" fontId="137" fillId="0" borderId="0"/>
    <xf numFmtId="0" fontId="137" fillId="0" borderId="0"/>
    <xf numFmtId="0" fontId="304" fillId="0" borderId="0"/>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137" fillId="0" borderId="0"/>
    <xf numFmtId="0" fontId="137"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0"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357" fillId="0" borderId="0"/>
    <xf numFmtId="0" fontId="357" fillId="0" borderId="0"/>
    <xf numFmtId="0" fontId="331" fillId="0" borderId="0">
      <alignment vertical="top"/>
    </xf>
    <xf numFmtId="0" fontId="304" fillId="0" borderId="0"/>
    <xf numFmtId="0" fontId="304" fillId="0" borderId="0"/>
    <xf numFmtId="0" fontId="304" fillId="0" borderId="0"/>
    <xf numFmtId="0" fontId="304" fillId="0" borderId="0"/>
    <xf numFmtId="0" fontId="304" fillId="0" borderId="0"/>
    <xf numFmtId="0" fontId="304" fillId="0" borderId="0"/>
    <xf numFmtId="0" fontId="304" fillId="0" borderId="0"/>
    <xf numFmtId="0" fontId="331" fillId="0" borderId="0">
      <alignment vertical="top"/>
    </xf>
    <xf numFmtId="0" fontId="0" fillId="0" borderId="0">
      <alignment vertical="center"/>
    </xf>
    <xf numFmtId="0" fontId="331" fillId="0" borderId="0">
      <alignment vertical="top"/>
    </xf>
    <xf numFmtId="0" fontId="331" fillId="0" borderId="0">
      <alignment vertical="top"/>
    </xf>
    <xf numFmtId="0" fontId="0" fillId="0" borderId="0">
      <alignment vertical="center"/>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0" fillId="0" borderId="0"/>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52" fillId="50" borderId="0" applyNumberFormat="0" applyBorder="0" applyAlignment="0" applyProtection="0">
      <alignment vertical="center"/>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31" fillId="0" borderId="0">
      <alignment vertical="top"/>
    </xf>
    <xf numFmtId="0" fontId="304" fillId="0" borderId="0"/>
    <xf numFmtId="0" fontId="304" fillId="0" borderId="0"/>
    <xf numFmtId="0" fontId="304" fillId="0" borderId="0"/>
    <xf numFmtId="0" fontId="304" fillId="0" borderId="0"/>
    <xf numFmtId="0" fontId="304" fillId="0" borderId="0"/>
    <xf numFmtId="0" fontId="304" fillId="0" borderId="0"/>
    <xf numFmtId="0" fontId="304" fillId="0" borderId="0"/>
    <xf numFmtId="0" fontId="0" fillId="0" borderId="0">
      <alignment vertical="center"/>
    </xf>
    <xf numFmtId="0" fontId="304" fillId="0" borderId="0"/>
    <xf numFmtId="0" fontId="304" fillId="0" borderId="0"/>
    <xf numFmtId="0" fontId="304" fillId="0" borderId="0"/>
    <xf numFmtId="0" fontId="304" fillId="0" borderId="0"/>
    <xf numFmtId="0" fontId="19" fillId="0" borderId="0"/>
    <xf numFmtId="0" fontId="304" fillId="0" borderId="0"/>
    <xf numFmtId="0" fontId="304" fillId="0" borderId="0"/>
    <xf numFmtId="0" fontId="304" fillId="0" borderId="0"/>
    <xf numFmtId="0" fontId="304" fillId="0" borderId="0"/>
    <xf numFmtId="0" fontId="331" fillId="0" borderId="0">
      <alignment vertical="top"/>
    </xf>
    <xf numFmtId="0" fontId="331" fillId="0" borderId="0">
      <alignment vertical="top"/>
    </xf>
    <xf numFmtId="0" fontId="331" fillId="0" borderId="0">
      <alignment vertical="top"/>
    </xf>
    <xf numFmtId="0" fontId="304" fillId="0" borderId="0"/>
    <xf numFmtId="0" fontId="0" fillId="0" borderId="0"/>
    <xf numFmtId="0" fontId="0" fillId="0" borderId="0"/>
    <xf numFmtId="0" fontId="0" fillId="0" borderId="0"/>
    <xf numFmtId="0" fontId="352" fillId="50" borderId="0" applyNumberFormat="0" applyBorder="0" applyAlignment="0" applyProtection="0">
      <alignment vertical="center"/>
    </xf>
    <xf numFmtId="0" fontId="0" fillId="0" borderId="0"/>
    <xf numFmtId="0" fontId="0" fillId="0" borderId="0"/>
    <xf numFmtId="0" fontId="122" fillId="0" borderId="0"/>
    <xf numFmtId="0" fontId="0" fillId="0" borderId="0"/>
    <xf numFmtId="0" fontId="110" fillId="0" borderId="0">
      <alignment vertical="center"/>
    </xf>
    <xf numFmtId="0" fontId="0" fillId="0" borderId="0"/>
    <xf numFmtId="0" fontId="0" fillId="0" borderId="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xf numFmtId="0" fontId="0" fillId="0" borderId="0" applyProtection="0"/>
    <xf numFmtId="0" fontId="0"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110" fillId="0" borderId="0">
      <alignment vertical="center"/>
    </xf>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0" fillId="0" borderId="0" applyProtection="0"/>
    <xf numFmtId="0" fontId="137" fillId="0" borderId="0"/>
    <xf numFmtId="0" fontId="0" fillId="0" borderId="0" applyProtection="0"/>
    <xf numFmtId="0" fontId="0" fillId="0" borderId="0"/>
    <xf numFmtId="43" fontId="110" fillId="0" borderId="0" applyFont="0" applyFill="0" applyBorder="0" applyAlignment="0" applyProtection="0">
      <alignment vertical="center"/>
    </xf>
    <xf numFmtId="43" fontId="110" fillId="0" borderId="0" applyFont="0" applyFill="0" applyBorder="0" applyAlignment="0" applyProtection="0">
      <alignment vertical="center"/>
    </xf>
    <xf numFmtId="177" fontId="133" fillId="0" borderId="0" applyFont="0" applyFill="0" applyBorder="0" applyAlignment="0" applyProtection="0"/>
    <xf numFmtId="177" fontId="375" fillId="0" borderId="0" applyFont="0" applyFill="0" applyBorder="0" applyAlignment="0" applyProtection="0"/>
    <xf numFmtId="177" fontId="133" fillId="0" borderId="0" applyFont="0" applyFill="0" applyBorder="0" applyAlignment="0" applyProtection="0"/>
    <xf numFmtId="177" fontId="133" fillId="0" borderId="0" applyFont="0" applyFill="0" applyBorder="0" applyAlignment="0" applyProtection="0"/>
    <xf numFmtId="206" fontId="133" fillId="0" borderId="0" applyFont="0" applyFill="0" applyBorder="0" applyAlignment="0" applyProtection="0"/>
    <xf numFmtId="0" fontId="376" fillId="0" borderId="0"/>
    <xf numFmtId="0" fontId="0" fillId="0" borderId="0" applyNumberFormat="0" applyFill="0" applyBorder="0" applyAlignment="0" applyProtection="0">
      <alignment vertical="top"/>
      <protection locked="0"/>
    </xf>
    <xf numFmtId="0" fontId="0" fillId="0" borderId="0"/>
    <xf numFmtId="0" fontId="0" fillId="0" borderId="0"/>
    <xf numFmtId="0" fontId="367" fillId="60" borderId="0" applyNumberFormat="0" applyBorder="0" applyAlignment="0" applyProtection="0">
      <alignment vertical="center"/>
    </xf>
    <xf numFmtId="0" fontId="110" fillId="0" borderId="0"/>
    <xf numFmtId="0" fontId="133" fillId="0" borderId="0" applyProtection="0">
      <alignment vertical="center"/>
    </xf>
    <xf numFmtId="0" fontId="133"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3" fillId="0" borderId="0">
      <alignment vertical="center"/>
    </xf>
    <xf numFmtId="181" fontId="373" fillId="0" borderId="0">
      <alignment vertical="center"/>
    </xf>
    <xf numFmtId="0" fontId="133" fillId="0" borderId="0"/>
    <xf numFmtId="0" fontId="133" fillId="0" borderId="0"/>
    <xf numFmtId="0" fontId="110" fillId="0" borderId="0">
      <alignment vertical="center"/>
    </xf>
    <xf numFmtId="0" fontId="110" fillId="0" borderId="0">
      <alignment vertical="center"/>
    </xf>
    <xf numFmtId="0" fontId="375" fillId="0" borderId="0"/>
    <xf numFmtId="0" fontId="110" fillId="0" borderId="0">
      <alignment vertical="center"/>
    </xf>
    <xf numFmtId="0" fontId="110" fillId="0" borderId="0">
      <alignment vertical="center"/>
    </xf>
    <xf numFmtId="0" fontId="133" fillId="0" borderId="0"/>
    <xf numFmtId="0" fontId="110" fillId="0" borderId="0">
      <alignment vertical="center"/>
    </xf>
    <xf numFmtId="0" fontId="0"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0" fillId="0" borderId="0">
      <alignment vertical="center"/>
    </xf>
    <xf numFmtId="0" fontId="133" fillId="0" borderId="0">
      <alignment vertical="center"/>
    </xf>
    <xf numFmtId="0" fontId="19" fillId="0" borderId="0"/>
    <xf numFmtId="0" fontId="373" fillId="0" borderId="0"/>
    <xf numFmtId="0" fontId="133" fillId="0" borderId="0"/>
    <xf numFmtId="0" fontId="122" fillId="0" borderId="0"/>
    <xf numFmtId="0" fontId="110" fillId="0" borderId="0">
      <alignment vertical="center"/>
    </xf>
    <xf numFmtId="0" fontId="0" fillId="0" borderId="0"/>
    <xf numFmtId="0" fontId="222" fillId="0" borderId="0"/>
    <xf numFmtId="0" fontId="377" fillId="0" borderId="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0" fillId="0" borderId="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110" fillId="0" borderId="0">
      <alignment vertical="center"/>
    </xf>
    <xf numFmtId="0" fontId="352" fillId="50" borderId="0" applyNumberFormat="0" applyBorder="0" applyAlignment="0" applyProtection="0">
      <alignment vertical="center"/>
    </xf>
    <xf numFmtId="0" fontId="0" fillId="0" borderId="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0" fillId="0" borderId="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133"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0"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110" fillId="0" borderId="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110" fillId="0" borderId="0">
      <alignment vertical="center"/>
    </xf>
    <xf numFmtId="0" fontId="352" fillId="50" borderId="0" applyNumberFormat="0" applyBorder="0" applyAlignment="0" applyProtection="0">
      <alignment vertical="center"/>
    </xf>
    <xf numFmtId="0" fontId="304" fillId="0" borderId="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201" fillId="0" borderId="0">
      <protection locked="0"/>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0" fillId="0" borderId="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0" fillId="0" borderId="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0" fillId="0" borderId="0" applyProtection="0"/>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0" fillId="0" borderId="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0" fillId="0" borderId="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71" fillId="0" borderId="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71" fillId="0" borderId="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0" fillId="0" borderId="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352" fillId="50" borderId="0" applyNumberFormat="0" applyBorder="0" applyAlignment="0" applyProtection="0">
      <alignment vertical="center"/>
    </xf>
    <xf numFmtId="0" fontId="0" fillId="0" borderId="0"/>
    <xf numFmtId="0" fontId="352" fillId="5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67" fillId="60" borderId="0" applyNumberFormat="0" applyBorder="0" applyAlignment="0" applyProtection="0"/>
    <xf numFmtId="0" fontId="110" fillId="0" borderId="0">
      <alignment vertical="center"/>
    </xf>
    <xf numFmtId="0" fontId="0" fillId="0" borderId="0">
      <alignment vertical="center"/>
    </xf>
    <xf numFmtId="0" fontId="0" fillId="0" borderId="0">
      <alignment vertical="center"/>
    </xf>
    <xf numFmtId="0" fontId="110" fillId="0" borderId="0">
      <alignment vertical="center"/>
    </xf>
    <xf numFmtId="0" fontId="0" fillId="0" borderId="0"/>
    <xf numFmtId="0" fontId="372" fillId="0" borderId="0">
      <alignment vertical="center"/>
    </xf>
    <xf numFmtId="0" fontId="0" fillId="0" borderId="0">
      <alignment vertical="center"/>
    </xf>
    <xf numFmtId="0" fontId="0" fillId="0" borderId="0">
      <alignment vertical="center"/>
    </xf>
    <xf numFmtId="0" fontId="1" fillId="0" borderId="0" applyNumberFormat="0" applyFill="0" applyBorder="0" applyAlignment="0" applyProtection="0"/>
    <xf numFmtId="0" fontId="110" fillId="0" borderId="0">
      <alignment vertical="center"/>
    </xf>
    <xf numFmtId="0" fontId="57" fillId="0" borderId="0"/>
    <xf numFmtId="219" fontId="110" fillId="0" borderId="0">
      <alignment vertical="center"/>
    </xf>
    <xf numFmtId="0" fontId="0" fillId="0" borderId="0">
      <alignment vertical="center"/>
    </xf>
    <xf numFmtId="0" fontId="0" fillId="0" borderId="0">
      <alignment vertical="center"/>
    </xf>
    <xf numFmtId="0" fontId="0" fillId="0" borderId="0">
      <alignment vertical="center"/>
    </xf>
    <xf numFmtId="0" fontId="110" fillId="0" borderId="0">
      <alignment vertical="center"/>
    </xf>
    <xf numFmtId="0" fontId="110" fillId="0" borderId="0">
      <alignment vertical="center"/>
    </xf>
    <xf numFmtId="0" fontId="0" fillId="0" borderId="0"/>
    <xf numFmtId="0" fontId="0" fillId="0" borderId="0">
      <alignment vertical="center"/>
    </xf>
    <xf numFmtId="0" fontId="0" fillId="0" borderId="0"/>
    <xf numFmtId="0" fontId="0" fillId="0" borderId="0"/>
    <xf numFmtId="0" fontId="13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122" fillId="0" borderId="0"/>
    <xf numFmtId="0" fontId="0" fillId="0" borderId="0"/>
    <xf numFmtId="0" fontId="0" fillId="0" borderId="0"/>
    <xf numFmtId="0" fontId="0" fillId="0" borderId="0"/>
    <xf numFmtId="0" fontId="122" fillId="0" borderId="0"/>
    <xf numFmtId="0" fontId="11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pplyProtection="0"/>
    <xf numFmtId="0" fontId="0" fillId="0" borderId="0">
      <alignment vertical="center"/>
    </xf>
    <xf numFmtId="0" fontId="0" fillId="0" borderId="0"/>
    <xf numFmtId="0" fontId="373" fillId="0" borderId="0"/>
    <xf numFmtId="0" fontId="110" fillId="0" borderId="0">
      <alignment vertical="center"/>
    </xf>
    <xf numFmtId="0" fontId="0" fillId="0" borderId="0">
      <alignment vertical="center"/>
    </xf>
    <xf numFmtId="0" fontId="0" fillId="0" borderId="0">
      <alignment vertical="center"/>
    </xf>
    <xf numFmtId="0" fontId="122" fillId="0" borderId="0"/>
    <xf numFmtId="0" fontId="0" fillId="0" borderId="0">
      <alignment vertical="center"/>
    </xf>
    <xf numFmtId="0" fontId="0" fillId="0" borderId="0">
      <alignment vertical="center"/>
    </xf>
    <xf numFmtId="0" fontId="357" fillId="0" borderId="0"/>
    <xf numFmtId="0" fontId="0" fillId="0" borderId="0"/>
    <xf numFmtId="0" fontId="0" fillId="0" borderId="0"/>
    <xf numFmtId="0" fontId="0" fillId="0" borderId="0"/>
    <xf numFmtId="0" fontId="122" fillId="0" borderId="0"/>
    <xf numFmtId="0" fontId="304" fillId="0" borderId="0"/>
    <xf numFmtId="0" fontId="122"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73" fillId="0" borderId="0"/>
    <xf numFmtId="0" fontId="0" fillId="0" borderId="0"/>
    <xf numFmtId="0" fontId="0" fillId="0" borderId="0">
      <alignment vertical="center"/>
    </xf>
    <xf numFmtId="0" fontId="304"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137" fillId="0" borderId="0"/>
    <xf numFmtId="0" fontId="137" fillId="0" borderId="0"/>
    <xf numFmtId="0" fontId="137" fillId="0" borderId="0"/>
    <xf numFmtId="0" fontId="0" fillId="0" borderId="0"/>
    <xf numFmtId="0" fontId="0" fillId="0" borderId="0"/>
    <xf numFmtId="0" fontId="0" fillId="0" borderId="0"/>
    <xf numFmtId="0" fontId="0" fillId="0" borderId="0"/>
    <xf numFmtId="0" fontId="0" fillId="0" borderId="0">
      <alignment vertical="center"/>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top"/>
      <protection locked="0"/>
    </xf>
    <xf numFmtId="0" fontId="31" fillId="0" borderId="0" applyNumberFormat="0" applyFill="0" applyBorder="0" applyAlignment="0" applyProtection="0">
      <alignment vertical="center"/>
    </xf>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367" fillId="60" borderId="0" applyNumberFormat="0" applyBorder="0" applyAlignment="0" applyProtection="0">
      <alignment vertical="center"/>
    </xf>
    <xf numFmtId="0" fontId="373" fillId="0" borderId="0"/>
    <xf numFmtId="0" fontId="367" fillId="60" borderId="0" applyNumberFormat="0" applyBorder="0" applyAlignment="0" applyProtection="0">
      <alignment vertical="center"/>
    </xf>
    <xf numFmtId="0" fontId="122" fillId="0" borderId="0" applyFont="0" applyFill="0" applyBorder="0" applyAlignment="0" applyProtection="0">
      <alignment vertical="center"/>
    </xf>
    <xf numFmtId="177" fontId="133" fillId="0" borderId="0" applyFont="0" applyFill="0" applyBorder="0" applyAlignment="0" applyProtection="0"/>
    <xf numFmtId="177" fontId="133" fillId="0" borderId="0" applyFont="0" applyFill="0" applyBorder="0" applyAlignment="0" applyProtection="0"/>
    <xf numFmtId="198" fontId="122" fillId="0" borderId="0" applyFont="0" applyFill="0" applyBorder="0" applyAlignment="0" applyProtection="0">
      <alignment vertical="center"/>
    </xf>
    <xf numFmtId="198" fontId="122" fillId="0" borderId="0" applyFont="0" applyFill="0" applyBorder="0" applyAlignment="0" applyProtection="0">
      <alignment vertical="center"/>
    </xf>
    <xf numFmtId="0" fontId="304" fillId="0" borderId="0"/>
    <xf numFmtId="0" fontId="137" fillId="0" borderId="0"/>
    <xf numFmtId="0" fontId="133" fillId="0" borderId="0"/>
    <xf numFmtId="0" fontId="304" fillId="0" borderId="0"/>
    <xf numFmtId="0" fontId="110" fillId="0" borderId="0" applyProtection="0"/>
    <xf numFmtId="0" fontId="373" fillId="0" borderId="0">
      <alignment vertical="center"/>
    </xf>
    <xf numFmtId="0" fontId="378" fillId="0" borderId="0">
      <alignment vertical="center"/>
    </xf>
    <xf numFmtId="0" fontId="379" fillId="0" borderId="0"/>
    <xf numFmtId="0" fontId="0" fillId="0" borderId="0"/>
    <xf numFmtId="0" fontId="137" fillId="0" borderId="0"/>
    <xf numFmtId="0" fontId="19" fillId="0" borderId="0"/>
    <xf numFmtId="0" fontId="19" fillId="0" borderId="0"/>
    <xf numFmtId="0" fontId="19" fillId="0" borderId="0"/>
    <xf numFmtId="0" fontId="19" fillId="0" borderId="0"/>
    <xf numFmtId="0" fontId="0" fillId="0" borderId="0">
      <alignment vertical="center"/>
    </xf>
    <xf numFmtId="0" fontId="0" fillId="0" borderId="0">
      <alignment vertical="center"/>
    </xf>
    <xf numFmtId="0" fontId="19" fillId="0" borderId="0">
      <alignment vertical="center"/>
    </xf>
    <xf numFmtId="0" fontId="369" fillId="0" borderId="0" applyBorder="0"/>
    <xf numFmtId="0" fontId="9" fillId="0" borderId="0"/>
    <xf numFmtId="0" fontId="0" fillId="0" borderId="0"/>
    <xf numFmtId="0" fontId="0" fillId="0" borderId="0">
      <alignment vertical="center"/>
    </xf>
    <xf numFmtId="0" fontId="0" fillId="0" borderId="0"/>
    <xf numFmtId="0" fontId="19" fillId="0" borderId="0"/>
    <xf numFmtId="0" fontId="1" fillId="0" borderId="0"/>
    <xf numFmtId="0" fontId="370" fillId="0" borderId="0"/>
    <xf numFmtId="0" fontId="0" fillId="0" borderId="0">
      <alignment vertical="center"/>
    </xf>
    <xf numFmtId="0" fontId="0" fillId="0" borderId="0">
      <alignment vertical="center"/>
    </xf>
    <xf numFmtId="0" fontId="110" fillId="0" borderId="0">
      <alignment vertical="center"/>
    </xf>
    <xf numFmtId="219" fontId="19" fillId="0" borderId="0">
      <alignment vertical="center"/>
    </xf>
    <xf numFmtId="0" fontId="357" fillId="0" borderId="0"/>
    <xf numFmtId="0" fontId="110" fillId="0" borderId="0">
      <alignment vertical="center"/>
    </xf>
    <xf numFmtId="0" fontId="19" fillId="0" borderId="0">
      <alignment vertical="center"/>
    </xf>
    <xf numFmtId="0" fontId="19" fillId="0" borderId="0"/>
    <xf numFmtId="0" fontId="0" fillId="0" borderId="0">
      <protection locked="0"/>
    </xf>
    <xf numFmtId="0" fontId="0" fillId="0" borderId="0">
      <protection locked="0"/>
    </xf>
    <xf numFmtId="0" fontId="19" fillId="0" borderId="0">
      <alignment vertical="center"/>
    </xf>
  </cellStyleXfs>
  <cellXfs count="1762">
    <xf numFmtId="0" fontId="0" fillId="0" borderId="0" xfId="0"/>
    <xf numFmtId="0" fontId="1" fillId="2" borderId="1" xfId="2598" applyNumberFormat="1" applyFont="1" applyFill="1" applyBorder="1" applyAlignment="1">
      <alignment horizontal="center" vertical="center" wrapText="1"/>
    </xf>
    <xf numFmtId="0" fontId="1" fillId="0" borderId="1" xfId="2598" applyNumberFormat="1" applyFont="1" applyFill="1" applyBorder="1" applyAlignment="1">
      <alignment horizontal="center" vertical="center" wrapText="1"/>
    </xf>
    <xf numFmtId="191" fontId="2" fillId="3" borderId="1" xfId="2699" applyNumberFormat="1" applyFont="1" applyFill="1" applyBorder="1" applyAlignment="1">
      <alignment horizontal="center" vertical="center"/>
    </xf>
    <xf numFmtId="191" fontId="2" fillId="3" borderId="1" xfId="2699" applyNumberFormat="1" applyFont="1" applyFill="1" applyBorder="1" applyAlignment="1">
      <alignment horizontal="center" vertical="center" wrapText="1"/>
    </xf>
    <xf numFmtId="191" fontId="3" fillId="3" borderId="1" xfId="2699" applyNumberFormat="1" applyFont="1" applyFill="1" applyBorder="1" applyAlignment="1">
      <alignment horizontal="center" vertical="center" wrapText="1"/>
    </xf>
    <xf numFmtId="191" fontId="4" fillId="2" borderId="1" xfId="2699" applyNumberFormat="1" applyFont="1" applyFill="1" applyBorder="1" applyAlignment="1">
      <alignment horizontal="center" vertical="center"/>
    </xf>
    <xf numFmtId="4" fontId="5" fillId="0" borderId="1" xfId="2299" applyNumberFormat="1" applyFont="1" applyFill="1" applyBorder="1" applyAlignment="1" applyProtection="1">
      <alignment horizontal="center"/>
      <protection hidden="1"/>
    </xf>
    <xf numFmtId="191" fontId="6" fillId="3" borderId="1" xfId="2699" applyNumberFormat="1" applyFont="1" applyFill="1" applyBorder="1" applyAlignment="1">
      <alignment horizontal="center" vertical="center" wrapText="1"/>
    </xf>
    <xf numFmtId="0" fontId="7" fillId="2" borderId="0" xfId="2176" applyFont="1" applyFill="1" applyAlignment="1">
      <alignment horizontal="center" vertical="center"/>
    </xf>
    <xf numFmtId="0" fontId="0" fillId="0" borderId="0" xfId="1736" applyFont="1" applyAlignment="1">
      <alignment vertical="center"/>
    </xf>
    <xf numFmtId="0" fontId="8" fillId="2" borderId="0" xfId="1736" applyFont="1" applyFill="1" applyAlignment="1">
      <alignment horizontal="center" vertical="center"/>
    </xf>
    <xf numFmtId="0" fontId="0" fillId="2" borderId="0" xfId="1736" applyFont="1" applyFill="1" applyAlignment="1">
      <alignment vertical="center"/>
    </xf>
    <xf numFmtId="0" fontId="9" fillId="4" borderId="1" xfId="1736" applyFont="1" applyFill="1" applyBorder="1" applyAlignment="1">
      <alignment horizontal="center" vertical="center" wrapText="1"/>
    </xf>
    <xf numFmtId="0" fontId="10" fillId="0" borderId="0" xfId="32" applyFont="1" applyAlignment="1" applyProtection="1">
      <alignment vertical="center"/>
    </xf>
    <xf numFmtId="0" fontId="11" fillId="4" borderId="1" xfId="1736" applyFont="1" applyFill="1" applyBorder="1" applyAlignment="1">
      <alignment horizontal="center" vertical="center" wrapText="1"/>
    </xf>
    <xf numFmtId="0" fontId="9" fillId="2" borderId="1" xfId="1736" applyFont="1" applyFill="1" applyBorder="1" applyAlignment="1">
      <alignment horizontal="center" vertical="center" wrapText="1"/>
    </xf>
    <xf numFmtId="0" fontId="12" fillId="4" borderId="1" xfId="1736" applyFont="1" applyFill="1" applyBorder="1" applyAlignment="1">
      <alignment horizontal="center" vertical="center" wrapText="1"/>
    </xf>
    <xf numFmtId="0" fontId="13" fillId="4" borderId="1" xfId="1736" applyFont="1" applyFill="1" applyBorder="1" applyAlignment="1">
      <alignment horizontal="center" vertical="center" wrapText="1"/>
    </xf>
    <xf numFmtId="0" fontId="13" fillId="2" borderId="1" xfId="1736" applyFont="1" applyFill="1" applyBorder="1" applyAlignment="1">
      <alignment horizontal="center" vertical="center" wrapText="1"/>
    </xf>
    <xf numFmtId="0" fontId="14" fillId="4" borderId="1" xfId="1736" applyFont="1" applyFill="1" applyBorder="1" applyAlignment="1">
      <alignment horizontal="center" vertical="center" wrapText="1"/>
    </xf>
    <xf numFmtId="0" fontId="12" fillId="4" borderId="2" xfId="1736" applyFont="1" applyFill="1" applyBorder="1" applyAlignment="1">
      <alignment horizontal="center" vertical="center" wrapText="1"/>
    </xf>
    <xf numFmtId="0" fontId="12" fillId="4" borderId="3" xfId="1736" applyFont="1" applyFill="1" applyBorder="1" applyAlignment="1">
      <alignment horizontal="center" vertical="center" wrapText="1"/>
    </xf>
    <xf numFmtId="0" fontId="13" fillId="4" borderId="3" xfId="1736" applyFont="1" applyFill="1" applyBorder="1" applyAlignment="1">
      <alignment horizontal="center" vertical="center" wrapText="1"/>
    </xf>
    <xf numFmtId="0" fontId="13" fillId="2" borderId="3" xfId="1736" applyFont="1" applyFill="1" applyBorder="1" applyAlignment="1">
      <alignment horizontal="center" vertical="center" wrapText="1"/>
    </xf>
    <xf numFmtId="0" fontId="14" fillId="4" borderId="3" xfId="1736" applyFont="1" applyFill="1" applyBorder="1" applyAlignment="1">
      <alignment horizontal="center" vertical="center" wrapText="1"/>
    </xf>
    <xf numFmtId="0" fontId="15" fillId="0" borderId="0" xfId="1736" applyFont="1" applyFill="1" applyAlignment="1">
      <alignment horizontal="center" vertical="center"/>
    </xf>
    <xf numFmtId="0" fontId="16" fillId="0" borderId="0" xfId="1736" applyFont="1" applyFill="1" applyAlignment="1">
      <alignment horizontal="center" vertical="center"/>
    </xf>
    <xf numFmtId="0" fontId="17" fillId="0" borderId="0" xfId="2176" applyFont="1" applyBorder="1" applyAlignment="1">
      <alignment horizontal="left" vertical="center" wrapText="1"/>
    </xf>
    <xf numFmtId="0" fontId="18" fillId="0" borderId="0" xfId="1736" applyFont="1" applyAlignment="1">
      <alignment vertical="center"/>
    </xf>
    <xf numFmtId="0" fontId="19" fillId="0" borderId="0" xfId="0" applyNumberFormat="1" applyFont="1" applyFill="1" applyAlignment="1">
      <alignment vertical="center"/>
    </xf>
    <xf numFmtId="0" fontId="20" fillId="4" borderId="0" xfId="2699" applyFont="1" applyFill="1" applyAlignment="1">
      <alignment horizontal="center" vertical="center"/>
    </xf>
    <xf numFmtId="0" fontId="21" fillId="4" borderId="0" xfId="2699" applyFont="1" applyFill="1" applyAlignment="1">
      <alignment horizontal="center" vertical="center"/>
    </xf>
    <xf numFmtId="0" fontId="22" fillId="4" borderId="0" xfId="2699" applyFont="1" applyFill="1" applyAlignment="1">
      <alignment horizontal="center" vertical="center"/>
    </xf>
    <xf numFmtId="0" fontId="23" fillId="4" borderId="0" xfId="2699" applyFont="1" applyFill="1" applyAlignment="1">
      <alignment horizontal="center" vertical="center"/>
    </xf>
    <xf numFmtId="0" fontId="24" fillId="2" borderId="4" xfId="1789" applyFont="1" applyFill="1" applyBorder="1" applyAlignment="1">
      <alignment horizontal="center" vertical="center"/>
    </xf>
    <xf numFmtId="0" fontId="25" fillId="0" borderId="1" xfId="0"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xf>
    <xf numFmtId="0" fontId="25" fillId="0" borderId="1" xfId="0" applyNumberFormat="1" applyFont="1" applyFill="1" applyBorder="1" applyAlignment="1">
      <alignment vertical="center"/>
    </xf>
    <xf numFmtId="0" fontId="26" fillId="0" borderId="1" xfId="0" applyNumberFormat="1" applyFont="1" applyFill="1" applyBorder="1" applyAlignment="1">
      <alignment vertical="center"/>
    </xf>
    <xf numFmtId="49" fontId="25" fillId="0" borderId="1" xfId="0" applyNumberFormat="1" applyFont="1" applyFill="1" applyBorder="1" applyAlignment="1">
      <alignment horizontal="center" vertical="center"/>
    </xf>
    <xf numFmtId="186" fontId="25" fillId="0" borderId="1" xfId="0" applyNumberFormat="1" applyFont="1" applyFill="1" applyBorder="1" applyAlignment="1">
      <alignment horizontal="left" vertical="center"/>
    </xf>
    <xf numFmtId="2" fontId="27" fillId="0" borderId="1" xfId="0" applyNumberFormat="1" applyFont="1" applyFill="1" applyBorder="1" applyAlignment="1">
      <alignment vertical="center"/>
    </xf>
    <xf numFmtId="0" fontId="25" fillId="0" borderId="1" xfId="0" applyNumberFormat="1" applyFont="1" applyFill="1" applyBorder="1" applyAlignment="1">
      <alignment horizontal="left" vertical="center"/>
    </xf>
    <xf numFmtId="0" fontId="26" fillId="0" borderId="1" xfId="0" applyNumberFormat="1" applyFont="1" applyFill="1" applyBorder="1" applyAlignment="1">
      <alignment horizontal="left" vertical="center"/>
    </xf>
    <xf numFmtId="0" fontId="27" fillId="0" borderId="1" xfId="0" applyNumberFormat="1" applyFont="1" applyFill="1" applyBorder="1" applyAlignment="1">
      <alignment horizontal="left" vertical="center"/>
    </xf>
    <xf numFmtId="0" fontId="0" fillId="0" borderId="5" xfId="1789" applyFont="1" applyFill="1" applyBorder="1" applyAlignment="1">
      <alignment horizontal="center" vertical="center" wrapText="1"/>
    </xf>
    <xf numFmtId="0" fontId="28" fillId="0" borderId="1" xfId="0" applyNumberFormat="1" applyFont="1" applyFill="1" applyBorder="1" applyAlignment="1">
      <alignment horizontal="left" vertical="center"/>
    </xf>
    <xf numFmtId="0" fontId="25" fillId="0" borderId="1" xfId="2317" applyNumberFormat="1" applyFont="1" applyFill="1" applyBorder="1" applyAlignment="1">
      <alignment horizontal="left" vertical="center" wrapText="1"/>
    </xf>
    <xf numFmtId="186" fontId="26" fillId="0" borderId="1" xfId="0" applyNumberFormat="1" applyFont="1" applyFill="1" applyBorder="1" applyAlignment="1">
      <alignment horizontal="left" vertical="center" wrapText="1"/>
    </xf>
    <xf numFmtId="186" fontId="25" fillId="0" borderId="1" xfId="0" applyNumberFormat="1" applyFont="1" applyFill="1" applyBorder="1" applyAlignment="1">
      <alignment horizontal="left" vertical="center" wrapText="1"/>
    </xf>
    <xf numFmtId="186" fontId="29" fillId="0" borderId="1" xfId="0" applyNumberFormat="1" applyFont="1" applyFill="1" applyBorder="1" applyAlignment="1">
      <alignment horizontal="left" vertical="center" wrapText="1"/>
    </xf>
    <xf numFmtId="0" fontId="26" fillId="0" borderId="1" xfId="0" applyNumberFormat="1" applyFont="1" applyFill="1" applyBorder="1" applyAlignment="1">
      <alignment horizontal="center" vertical="center" wrapText="1"/>
    </xf>
    <xf numFmtId="186" fontId="27" fillId="0" borderId="1" xfId="0" applyNumberFormat="1" applyFont="1" applyFill="1" applyBorder="1" applyAlignment="1">
      <alignment horizontal="left" vertical="center"/>
    </xf>
    <xf numFmtId="186" fontId="30" fillId="0" borderId="1" xfId="0" applyNumberFormat="1" applyFont="1" applyFill="1" applyBorder="1" applyAlignment="1">
      <alignment horizontal="left" vertical="center"/>
    </xf>
    <xf numFmtId="0" fontId="23" fillId="4" borderId="0" xfId="2699" applyFont="1" applyFill="1" applyAlignment="1"/>
    <xf numFmtId="0" fontId="10" fillId="4" borderId="0" xfId="809" applyFont="1" applyFill="1" applyAlignment="1" applyProtection="1"/>
    <xf numFmtId="0" fontId="31" fillId="2" borderId="0" xfId="32" applyFill="1" applyAlignment="1" applyProtection="1">
      <alignment vertical="center"/>
    </xf>
    <xf numFmtId="0" fontId="0" fillId="0" borderId="0" xfId="1789" applyFont="1" applyFill="1" applyBorder="1" applyAlignment="1">
      <alignment horizontal="center" vertical="center" wrapText="1"/>
    </xf>
    <xf numFmtId="186" fontId="32" fillId="4" borderId="0" xfId="1789" applyNumberFormat="1" applyFont="1" applyFill="1" applyBorder="1" applyAlignment="1">
      <alignment horizontal="left" vertical="center" wrapText="1"/>
    </xf>
    <xf numFmtId="203" fontId="32" fillId="4" borderId="0" xfId="1522" applyNumberFormat="1" applyFont="1" applyFill="1" applyBorder="1" applyAlignment="1">
      <alignment horizontal="center" vertical="center"/>
    </xf>
    <xf numFmtId="203" fontId="32" fillId="4" borderId="0" xfId="1789" applyNumberFormat="1" applyFont="1" applyFill="1" applyBorder="1" applyAlignment="1">
      <alignment horizontal="center" vertical="center" wrapText="1"/>
    </xf>
    <xf numFmtId="0" fontId="25" fillId="0" borderId="0" xfId="0" applyNumberFormat="1" applyFont="1" applyFill="1" applyBorder="1" applyAlignment="1">
      <alignment horizontal="left"/>
    </xf>
    <xf numFmtId="0" fontId="25" fillId="0" borderId="0" xfId="0" applyNumberFormat="1" applyFont="1" applyFill="1" applyBorder="1" applyAlignment="1">
      <alignment horizontal="left" wrapText="1"/>
    </xf>
    <xf numFmtId="0" fontId="26" fillId="0" borderId="0" xfId="0" applyNumberFormat="1" applyFont="1" applyFill="1" applyBorder="1" applyAlignment="1">
      <alignment horizontal="left" wrapText="1"/>
    </xf>
    <xf numFmtId="0" fontId="25" fillId="0" borderId="0" xfId="0" applyNumberFormat="1" applyFont="1" applyFill="1" applyAlignment="1">
      <alignment horizontal="left" vertical="center" wrapText="1"/>
    </xf>
    <xf numFmtId="0" fontId="27" fillId="0" borderId="0" xfId="0" applyNumberFormat="1" applyFont="1" applyFill="1" applyAlignment="1">
      <alignment horizontal="left" vertical="center"/>
    </xf>
    <xf numFmtId="0" fontId="33" fillId="0" borderId="0" xfId="0" applyFont="1" applyFill="1" applyAlignment="1">
      <alignment vertical="center"/>
    </xf>
    <xf numFmtId="0" fontId="34" fillId="5" borderId="0" xfId="0" applyFont="1" applyFill="1" applyAlignment="1"/>
    <xf numFmtId="0" fontId="35" fillId="0" borderId="0" xfId="0" applyFont="1" applyFill="1" applyAlignment="1"/>
    <xf numFmtId="0" fontId="36" fillId="0" borderId="0" xfId="0" applyFont="1" applyFill="1" applyAlignment="1"/>
    <xf numFmtId="0" fontId="37" fillId="0" borderId="6" xfId="0" applyFont="1" applyFill="1" applyBorder="1" applyAlignment="1"/>
    <xf numFmtId="0" fontId="37" fillId="0" borderId="6" xfId="0" applyFont="1" applyFill="1" applyBorder="1" applyAlignment="1">
      <alignment horizontal="center"/>
    </xf>
    <xf numFmtId="0" fontId="33" fillId="0" borderId="0" xfId="0" applyFont="1" applyFill="1" applyAlignment="1"/>
    <xf numFmtId="0" fontId="38" fillId="6" borderId="0" xfId="0" applyFont="1" applyFill="1" applyAlignment="1"/>
    <xf numFmtId="0" fontId="38" fillId="6" borderId="0" xfId="0" applyFont="1" applyFill="1" applyAlignment="1">
      <alignment horizontal="center"/>
    </xf>
    <xf numFmtId="0" fontId="38" fillId="7" borderId="0" xfId="0" applyFont="1" applyFill="1" applyAlignment="1"/>
    <xf numFmtId="0" fontId="38" fillId="7" borderId="0" xfId="0" applyFont="1" applyFill="1" applyAlignment="1">
      <alignment horizontal="center"/>
    </xf>
    <xf numFmtId="0" fontId="39" fillId="0" borderId="0" xfId="0" applyFont="1"/>
    <xf numFmtId="0" fontId="40" fillId="0" borderId="7" xfId="0" applyFont="1" applyFill="1" applyBorder="1" applyAlignment="1">
      <alignment horizontal="right"/>
    </xf>
    <xf numFmtId="210" fontId="38" fillId="0" borderId="8" xfId="0" applyNumberFormat="1" applyFont="1" applyFill="1" applyBorder="1" applyAlignment="1">
      <alignment horizontal="right" shrinkToFit="1"/>
    </xf>
    <xf numFmtId="0" fontId="38" fillId="0" borderId="9" xfId="0" applyFont="1" applyFill="1" applyBorder="1" applyAlignment="1">
      <alignment horizontal="right"/>
    </xf>
    <xf numFmtId="4" fontId="38" fillId="0" borderId="8" xfId="0" applyNumberFormat="1" applyFont="1" applyFill="1" applyBorder="1" applyAlignment="1">
      <alignment horizontal="right" shrinkToFit="1"/>
    </xf>
    <xf numFmtId="0" fontId="41" fillId="0" borderId="0" xfId="32" applyFont="1" applyAlignment="1" applyProtection="1"/>
    <xf numFmtId="3" fontId="38" fillId="0" borderId="9" xfId="0" applyNumberFormat="1" applyFont="1" applyFill="1" applyBorder="1" applyAlignment="1">
      <alignment horizontal="right"/>
    </xf>
    <xf numFmtId="203" fontId="42" fillId="8" borderId="0" xfId="2645" applyNumberFormat="1" applyFont="1" applyFill="1" applyBorder="1" applyAlignment="1">
      <alignment horizontal="center" vertical="center"/>
    </xf>
    <xf numFmtId="0" fontId="43" fillId="9" borderId="0" xfId="2605" applyFont="1" applyFill="1" applyAlignment="1">
      <alignment horizontal="left" vertical="center" wrapText="1"/>
    </xf>
    <xf numFmtId="0" fontId="43" fillId="9" borderId="0" xfId="2605" applyFont="1" applyFill="1" applyAlignment="1">
      <alignment horizontal="left" vertical="center"/>
    </xf>
    <xf numFmtId="0" fontId="44" fillId="0" borderId="10" xfId="2605" applyFont="1" applyFill="1" applyBorder="1" applyAlignment="1">
      <alignment vertical="center" wrapText="1"/>
    </xf>
    <xf numFmtId="0" fontId="45" fillId="0" borderId="11" xfId="2605" applyFont="1" applyFill="1" applyBorder="1" applyAlignment="1">
      <alignment vertical="center"/>
    </xf>
    <xf numFmtId="0" fontId="46" fillId="0" borderId="10" xfId="2605" applyFont="1" applyFill="1" applyBorder="1" applyAlignment="1">
      <alignment vertical="center" wrapText="1"/>
    </xf>
    <xf numFmtId="0" fontId="47" fillId="10" borderId="12" xfId="2605" applyFont="1" applyFill="1" applyBorder="1" applyAlignment="1">
      <alignment horizontal="center" vertical="center" wrapText="1"/>
    </xf>
    <xf numFmtId="0" fontId="47" fillId="10" borderId="2" xfId="2605" applyFont="1" applyFill="1" applyBorder="1" applyAlignment="1">
      <alignment horizontal="center" vertical="center" wrapText="1"/>
    </xf>
    <xf numFmtId="0" fontId="47" fillId="10" borderId="3" xfId="2605" applyFont="1" applyFill="1" applyBorder="1" applyAlignment="1">
      <alignment horizontal="center" vertical="center" wrapText="1"/>
    </xf>
    <xf numFmtId="224" fontId="0" fillId="10" borderId="3" xfId="2605" applyNumberFormat="1" applyFont="1" applyFill="1" applyBorder="1" applyAlignment="1">
      <alignment horizontal="center" vertical="center" wrapText="1"/>
    </xf>
    <xf numFmtId="0" fontId="0" fillId="11" borderId="13" xfId="2605" applyFont="1" applyFill="1" applyBorder="1" applyAlignment="1">
      <alignment horizontal="center" vertical="center" wrapText="1"/>
    </xf>
    <xf numFmtId="0" fontId="47" fillId="0" borderId="3" xfId="2605" applyFont="1" applyFill="1" applyBorder="1" applyAlignment="1">
      <alignment horizontal="center" vertical="center" wrapText="1"/>
    </xf>
    <xf numFmtId="224" fontId="0" fillId="0" borderId="3" xfId="2605" applyNumberFormat="1" applyFont="1" applyFill="1" applyBorder="1" applyAlignment="1">
      <alignment horizontal="center" vertical="center" wrapText="1"/>
    </xf>
    <xf numFmtId="0" fontId="0" fillId="0" borderId="0" xfId="2605" applyFont="1" applyFill="1" applyAlignment="1"/>
    <xf numFmtId="0" fontId="0" fillId="0" borderId="0" xfId="2605" applyFont="1" applyFill="1" applyAlignment="1">
      <alignment vertical="center"/>
    </xf>
    <xf numFmtId="0" fontId="41" fillId="0" borderId="0" xfId="32" applyFont="1" applyFill="1" applyAlignment="1" applyProtection="1">
      <alignment vertical="center"/>
    </xf>
    <xf numFmtId="0" fontId="16" fillId="0" borderId="0" xfId="2605" applyFont="1" applyFill="1" applyAlignment="1">
      <alignment horizontal="left" vertical="center"/>
    </xf>
    <xf numFmtId="0" fontId="48" fillId="0" borderId="2" xfId="2605" applyFont="1" applyFill="1" applyBorder="1" applyAlignment="1">
      <alignment horizontal="left" vertical="center" wrapText="1" indent="1"/>
    </xf>
    <xf numFmtId="0" fontId="48" fillId="0" borderId="14" xfId="2605" applyFont="1" applyFill="1" applyBorder="1" applyAlignment="1">
      <alignment horizontal="center" vertical="center" wrapText="1"/>
    </xf>
    <xf numFmtId="0" fontId="48" fillId="0" borderId="13" xfId="2605" applyFont="1" applyFill="1" applyBorder="1" applyAlignment="1">
      <alignment horizontal="center" vertical="center" wrapText="1"/>
    </xf>
    <xf numFmtId="0" fontId="47" fillId="12" borderId="3" xfId="2605" applyFont="1" applyFill="1" applyBorder="1" applyAlignment="1">
      <alignment horizontal="center" vertical="center" wrapText="1"/>
    </xf>
    <xf numFmtId="0" fontId="49" fillId="0" borderId="15" xfId="2605" applyFont="1" applyFill="1" applyBorder="1" applyAlignment="1">
      <alignment vertical="center" wrapText="1"/>
    </xf>
    <xf numFmtId="0" fontId="0" fillId="0" borderId="16" xfId="2605" applyFont="1" applyFill="1" applyBorder="1" applyAlignment="1">
      <alignment horizontal="center" vertical="center" wrapText="1"/>
    </xf>
    <xf numFmtId="0" fontId="0" fillId="0" borderId="17" xfId="2605" applyFont="1" applyFill="1" applyBorder="1" applyAlignment="1">
      <alignment horizontal="center" vertical="center" wrapText="1"/>
    </xf>
    <xf numFmtId="0" fontId="0" fillId="0" borderId="18" xfId="2605" applyFont="1" applyFill="1" applyBorder="1" applyAlignment="1">
      <alignment horizontal="center" vertical="center" wrapText="1"/>
    </xf>
    <xf numFmtId="0" fontId="0" fillId="0" borderId="12" xfId="2605" applyFont="1" applyFill="1" applyBorder="1" applyAlignment="1">
      <alignment horizontal="center" vertical="center" wrapText="1"/>
    </xf>
    <xf numFmtId="0" fontId="0" fillId="0" borderId="19" xfId="2605" applyFont="1" applyFill="1" applyBorder="1" applyAlignment="1">
      <alignment horizontal="center" vertical="center" wrapText="1"/>
    </xf>
    <xf numFmtId="0" fontId="0" fillId="0" borderId="0" xfId="2605" applyFont="1" applyFill="1" applyAlignment="1">
      <alignment horizontal="center" vertical="center" wrapText="1"/>
    </xf>
    <xf numFmtId="0" fontId="49" fillId="0" borderId="2" xfId="2605" applyFont="1" applyFill="1" applyBorder="1" applyAlignment="1">
      <alignment vertical="center" wrapText="1"/>
    </xf>
    <xf numFmtId="0" fontId="49" fillId="0" borderId="20" xfId="2605" applyFont="1" applyFill="1" applyBorder="1" applyAlignment="1">
      <alignment vertical="center" wrapText="1"/>
    </xf>
    <xf numFmtId="0" fontId="49" fillId="0" borderId="3" xfId="2605" applyFont="1" applyFill="1" applyBorder="1" applyAlignment="1">
      <alignment vertical="center" wrapText="1"/>
    </xf>
    <xf numFmtId="0" fontId="49" fillId="0" borderId="12" xfId="2605" applyFont="1" applyFill="1" applyBorder="1" applyAlignment="1">
      <alignment vertical="center" wrapText="1"/>
    </xf>
    <xf numFmtId="0" fontId="49" fillId="0" borderId="0" xfId="2605" applyFont="1" applyFill="1" applyAlignment="1">
      <alignment vertical="center" wrapText="1"/>
    </xf>
    <xf numFmtId="0" fontId="49" fillId="0" borderId="18" xfId="2605" applyFont="1" applyFill="1" applyBorder="1" applyAlignment="1">
      <alignment vertical="center" wrapText="1"/>
    </xf>
    <xf numFmtId="224" fontId="0" fillId="10" borderId="20" xfId="2605" applyNumberFormat="1" applyFont="1" applyFill="1" applyBorder="1" applyAlignment="1">
      <alignment horizontal="center" vertical="center" wrapText="1"/>
    </xf>
    <xf numFmtId="0" fontId="0" fillId="0" borderId="1" xfId="2605" applyFont="1" applyFill="1" applyBorder="1" applyAlignment="1">
      <alignment horizontal="center"/>
    </xf>
    <xf numFmtId="0" fontId="0" fillId="0" borderId="15" xfId="2605" applyFont="1" applyFill="1" applyBorder="1" applyAlignment="1">
      <alignment horizontal="center" vertical="center" wrapText="1"/>
    </xf>
    <xf numFmtId="0" fontId="0" fillId="0" borderId="2" xfId="2605" applyFont="1" applyFill="1" applyBorder="1" applyAlignment="1">
      <alignment horizontal="center" vertical="center" wrapText="1"/>
    </xf>
    <xf numFmtId="0" fontId="0" fillId="0" borderId="21" xfId="2605" applyFont="1" applyFill="1" applyBorder="1" applyAlignment="1">
      <alignment horizontal="center" vertical="center" wrapText="1"/>
    </xf>
    <xf numFmtId="0" fontId="0" fillId="0" borderId="20" xfId="2605" applyFont="1" applyFill="1" applyBorder="1" applyAlignment="1">
      <alignment horizontal="center" vertical="center" wrapText="1"/>
    </xf>
    <xf numFmtId="0" fontId="0" fillId="11" borderId="22" xfId="2605" applyFont="1" applyFill="1" applyBorder="1" applyAlignment="1">
      <alignment horizontal="center" vertical="center" wrapText="1"/>
    </xf>
    <xf numFmtId="0" fontId="0" fillId="0" borderId="19" xfId="2605" applyFont="1" applyFill="1" applyBorder="1" applyAlignment="1">
      <alignment vertical="center" wrapText="1"/>
    </xf>
    <xf numFmtId="0" fontId="48" fillId="0" borderId="3" xfId="2605" applyFont="1" applyFill="1" applyBorder="1" applyAlignment="1">
      <alignment horizontal="left" vertical="center" wrapText="1" indent="2"/>
    </xf>
    <xf numFmtId="0" fontId="48" fillId="0" borderId="3" xfId="2605" applyFont="1" applyFill="1" applyBorder="1" applyAlignment="1">
      <alignment vertical="center" wrapText="1"/>
    </xf>
    <xf numFmtId="0" fontId="0" fillId="0" borderId="16" xfId="2605" applyFont="1" applyFill="1" applyBorder="1" applyAlignment="1">
      <alignment vertical="center" wrapText="1"/>
    </xf>
    <xf numFmtId="0" fontId="0" fillId="0" borderId="12" xfId="2605" applyFont="1" applyFill="1" applyBorder="1" applyAlignment="1">
      <alignment vertical="center" wrapText="1"/>
    </xf>
    <xf numFmtId="0" fontId="0" fillId="0" borderId="2" xfId="2605" applyFont="1" applyFill="1" applyBorder="1" applyAlignment="1">
      <alignment vertical="center" wrapText="1"/>
    </xf>
    <xf numFmtId="0" fontId="0" fillId="0" borderId="0" xfId="2605" applyFont="1" applyAlignment="1">
      <alignment vertical="center"/>
    </xf>
    <xf numFmtId="0" fontId="50" fillId="0" borderId="0" xfId="0" applyFont="1"/>
    <xf numFmtId="0" fontId="19" fillId="0" borderId="23" xfId="0" applyFont="1" applyFill="1" applyBorder="1" applyAlignment="1">
      <alignment vertical="center"/>
    </xf>
    <xf numFmtId="0" fontId="51" fillId="0" borderId="1" xfId="2332" applyFont="1" applyFill="1" applyBorder="1" applyAlignment="1" applyProtection="1">
      <alignment horizontal="center" wrapText="1"/>
      <protection hidden="1"/>
    </xf>
    <xf numFmtId="0" fontId="52" fillId="0" borderId="24" xfId="2332" applyFont="1" applyFill="1" applyBorder="1" applyAlignment="1" applyProtection="1">
      <alignment horizontal="center" wrapText="1"/>
      <protection hidden="1"/>
    </xf>
    <xf numFmtId="0" fontId="19" fillId="0" borderId="23" xfId="0" applyFont="1" applyFill="1" applyBorder="1" applyAlignment="1">
      <alignment vertical="center" wrapText="1"/>
    </xf>
    <xf numFmtId="200" fontId="53" fillId="13" borderId="1" xfId="2332" applyNumberFormat="1" applyFont="1" applyFill="1" applyBorder="1" applyAlignment="1" applyProtection="1">
      <alignment horizontal="center"/>
      <protection hidden="1"/>
    </xf>
    <xf numFmtId="4" fontId="54" fillId="13" borderId="1" xfId="2332" applyNumberFormat="1" applyFont="1" applyFill="1" applyBorder="1" applyAlignment="1" applyProtection="1">
      <alignment horizontal="center"/>
      <protection hidden="1"/>
    </xf>
    <xf numFmtId="4" fontId="55" fillId="13" borderId="1" xfId="2332" applyNumberFormat="1" applyFont="1" applyFill="1" applyBorder="1" applyAlignment="1" applyProtection="1">
      <alignment horizontal="center"/>
      <protection hidden="1"/>
    </xf>
    <xf numFmtId="4" fontId="54" fillId="14" borderId="1" xfId="2332" applyNumberFormat="1" applyFont="1" applyFill="1" applyBorder="1" applyAlignment="1" applyProtection="1">
      <alignment horizontal="center"/>
      <protection hidden="1"/>
    </xf>
    <xf numFmtId="4" fontId="55" fillId="2" borderId="1" xfId="2332" applyNumberFormat="1" applyFont="1" applyFill="1" applyBorder="1" applyAlignment="1" applyProtection="1">
      <alignment horizontal="center"/>
      <protection hidden="1"/>
    </xf>
    <xf numFmtId="0" fontId="0" fillId="0" borderId="0" xfId="0" applyFont="1" applyFill="1" applyBorder="1" applyAlignment="1"/>
    <xf numFmtId="0" fontId="56" fillId="0" borderId="0" xfId="0" applyFont="1" applyFill="1" applyBorder="1" applyAlignment="1"/>
    <xf numFmtId="0" fontId="57" fillId="0" borderId="0" xfId="0" applyFont="1" applyFill="1" applyBorder="1" applyAlignment="1"/>
    <xf numFmtId="0" fontId="58" fillId="0" borderId="0" xfId="0" applyFont="1" applyFill="1" applyBorder="1" applyAlignment="1"/>
    <xf numFmtId="0" fontId="58" fillId="15" borderId="0" xfId="0" applyFont="1" applyFill="1"/>
    <xf numFmtId="224" fontId="53" fillId="0" borderId="25" xfId="2332" applyNumberFormat="1" applyFont="1" applyFill="1" applyBorder="1" applyAlignment="1" applyProtection="1">
      <alignment horizontal="center"/>
      <protection hidden="1"/>
    </xf>
    <xf numFmtId="0" fontId="0" fillId="0" borderId="1" xfId="0" applyBorder="1"/>
    <xf numFmtId="0" fontId="0" fillId="15" borderId="0" xfId="0" applyFill="1"/>
    <xf numFmtId="0" fontId="59" fillId="0" borderId="23" xfId="0" applyNumberFormat="1" applyFont="1" applyFill="1" applyBorder="1" applyAlignment="1" applyProtection="1">
      <alignment horizontal="center" vertical="center"/>
    </xf>
    <xf numFmtId="0" fontId="19" fillId="0" borderId="24" xfId="0" applyFont="1" applyFill="1" applyBorder="1" applyAlignment="1">
      <alignment vertical="center"/>
    </xf>
    <xf numFmtId="0" fontId="60" fillId="16" borderId="26" xfId="0" applyNumberFormat="1" applyFont="1" applyFill="1" applyBorder="1" applyAlignment="1" applyProtection="1">
      <alignment horizontal="center" vertical="center" wrapText="1"/>
    </xf>
    <xf numFmtId="0" fontId="60" fillId="16" borderId="27" xfId="0" applyNumberFormat="1" applyFont="1" applyFill="1" applyBorder="1" applyAlignment="1" applyProtection="1">
      <alignment horizontal="center" vertical="center" wrapText="1"/>
    </xf>
    <xf numFmtId="0" fontId="60" fillId="0" borderId="28" xfId="0" applyNumberFormat="1" applyFont="1" applyFill="1" applyBorder="1" applyAlignment="1" applyProtection="1">
      <alignment horizontal="center" vertical="center" wrapText="1"/>
    </xf>
    <xf numFmtId="0" fontId="60" fillId="0" borderId="27" xfId="0" applyNumberFormat="1" applyFont="1" applyFill="1" applyBorder="1" applyAlignment="1" applyProtection="1">
      <alignment horizontal="center" vertical="center" wrapText="1"/>
    </xf>
    <xf numFmtId="0" fontId="60" fillId="16" borderId="25" xfId="0" applyNumberFormat="1" applyFont="1" applyFill="1" applyBorder="1" applyAlignment="1" applyProtection="1">
      <alignment horizontal="center" vertical="center" wrapText="1"/>
    </xf>
    <xf numFmtId="0" fontId="60" fillId="16" borderId="1" xfId="0" applyNumberFormat="1" applyFont="1" applyFill="1" applyBorder="1" applyAlignment="1" applyProtection="1">
      <alignment horizontal="center" vertical="center" wrapText="1"/>
    </xf>
    <xf numFmtId="0" fontId="60" fillId="0" borderId="1" xfId="0" applyNumberFormat="1" applyFont="1" applyFill="1" applyBorder="1" applyAlignment="1" applyProtection="1">
      <alignment horizontal="center" vertical="center" wrapText="1"/>
    </xf>
    <xf numFmtId="0" fontId="60" fillId="16" borderId="25" xfId="0" applyNumberFormat="1" applyFont="1" applyFill="1" applyBorder="1" applyAlignment="1" applyProtection="1">
      <alignment horizontal="center" vertical="center"/>
    </xf>
    <xf numFmtId="0" fontId="60" fillId="0" borderId="28" xfId="0" applyNumberFormat="1" applyFont="1" applyFill="1" applyBorder="1" applyAlignment="1" applyProtection="1">
      <alignment horizontal="center" vertical="center"/>
    </xf>
    <xf numFmtId="0" fontId="60" fillId="0" borderId="29" xfId="0" applyNumberFormat="1" applyFont="1" applyFill="1" applyBorder="1" applyAlignment="1" applyProtection="1">
      <alignment horizontal="center" vertical="center"/>
    </xf>
    <xf numFmtId="0" fontId="60" fillId="0" borderId="29" xfId="0" applyNumberFormat="1" applyFont="1" applyFill="1" applyBorder="1" applyAlignment="1" applyProtection="1">
      <alignment horizontal="center" vertical="center" wrapText="1"/>
    </xf>
    <xf numFmtId="0" fontId="60" fillId="0" borderId="10" xfId="0" applyNumberFormat="1" applyFont="1" applyFill="1" applyBorder="1" applyAlignment="1" applyProtection="1">
      <alignment horizontal="center" vertical="center" wrapText="1"/>
    </xf>
    <xf numFmtId="0" fontId="60" fillId="16" borderId="30" xfId="0" applyNumberFormat="1" applyFont="1" applyFill="1" applyBorder="1" applyAlignment="1" applyProtection="1">
      <alignment horizontal="center" vertical="center" wrapText="1"/>
    </xf>
    <xf numFmtId="0" fontId="60" fillId="16" borderId="31" xfId="0" applyNumberFormat="1" applyFont="1" applyFill="1" applyBorder="1" applyAlignment="1" applyProtection="1">
      <alignment horizontal="center" vertical="center" wrapText="1"/>
    </xf>
    <xf numFmtId="0" fontId="60" fillId="16" borderId="32" xfId="0" applyNumberFormat="1" applyFont="1" applyFill="1" applyBorder="1" applyAlignment="1" applyProtection="1">
      <alignment horizontal="center" vertical="center" wrapText="1"/>
    </xf>
    <xf numFmtId="0" fontId="60" fillId="16" borderId="26" xfId="0" applyNumberFormat="1" applyFont="1" applyFill="1" applyBorder="1" applyAlignment="1" applyProtection="1">
      <alignment horizontal="center" vertical="center"/>
    </xf>
    <xf numFmtId="0" fontId="60" fillId="16" borderId="33" xfId="0" applyNumberFormat="1" applyFont="1" applyFill="1" applyBorder="1" applyAlignment="1" applyProtection="1">
      <alignment horizontal="center" vertical="center" wrapText="1"/>
    </xf>
    <xf numFmtId="0" fontId="60" fillId="16" borderId="34" xfId="0" applyNumberFormat="1" applyFont="1" applyFill="1" applyBorder="1" applyAlignment="1" applyProtection="1">
      <alignment horizontal="center" vertical="center" wrapText="1"/>
    </xf>
    <xf numFmtId="0" fontId="60" fillId="0" borderId="35" xfId="0" applyNumberFormat="1" applyFont="1" applyFill="1" applyBorder="1" applyAlignment="1" applyProtection="1">
      <alignment horizontal="center" vertical="center"/>
    </xf>
    <xf numFmtId="0" fontId="60" fillId="0" borderId="34" xfId="0" applyNumberFormat="1" applyFont="1" applyFill="1" applyBorder="1" applyAlignment="1" applyProtection="1">
      <alignment horizontal="center" vertical="center" wrapText="1"/>
    </xf>
    <xf numFmtId="0" fontId="60" fillId="0" borderId="36" xfId="0" applyNumberFormat="1" applyFont="1" applyFill="1" applyBorder="1" applyAlignment="1" applyProtection="1">
      <alignment horizontal="center" vertical="center" wrapText="1"/>
    </xf>
    <xf numFmtId="0" fontId="19" fillId="0" borderId="37" xfId="0" applyFont="1" applyFill="1" applyBorder="1" applyAlignment="1">
      <alignment vertical="center"/>
    </xf>
    <xf numFmtId="0" fontId="60" fillId="0" borderId="27" xfId="0" applyNumberFormat="1" applyFont="1" applyFill="1" applyBorder="1" applyAlignment="1" applyProtection="1">
      <alignment horizontal="center" vertical="center"/>
    </xf>
    <xf numFmtId="0" fontId="60" fillId="0" borderId="38" xfId="0" applyNumberFormat="1" applyFont="1" applyFill="1" applyBorder="1" applyAlignment="1" applyProtection="1">
      <alignment horizontal="center" vertical="center" wrapText="1"/>
    </xf>
    <xf numFmtId="0" fontId="60" fillId="0" borderId="39" xfId="0" applyNumberFormat="1" applyFont="1" applyFill="1" applyBorder="1" applyAlignment="1" applyProtection="1">
      <alignment horizontal="center" vertical="center" wrapText="1"/>
    </xf>
    <xf numFmtId="0" fontId="60" fillId="0" borderId="1" xfId="0" applyNumberFormat="1" applyFont="1" applyFill="1" applyBorder="1" applyAlignment="1" applyProtection="1">
      <alignment horizontal="center" vertical="center"/>
    </xf>
    <xf numFmtId="0" fontId="60" fillId="0" borderId="31" xfId="0" applyNumberFormat="1" applyFont="1" applyFill="1" applyBorder="1" applyAlignment="1" applyProtection="1">
      <alignment horizontal="center" vertical="center" wrapText="1"/>
    </xf>
    <xf numFmtId="0" fontId="60" fillId="0" borderId="34" xfId="0" applyNumberFormat="1" applyFont="1" applyFill="1" applyBorder="1" applyAlignment="1" applyProtection="1">
      <alignment horizontal="center" vertical="center"/>
    </xf>
    <xf numFmtId="0" fontId="60" fillId="0" borderId="35" xfId="0" applyNumberFormat="1" applyFont="1" applyFill="1" applyBorder="1" applyAlignment="1" applyProtection="1">
      <alignment horizontal="center" vertical="center" wrapText="1"/>
    </xf>
    <xf numFmtId="0" fontId="60" fillId="0" borderId="40" xfId="0" applyNumberFormat="1" applyFont="1" applyFill="1" applyBorder="1" applyAlignment="1" applyProtection="1">
      <alignment horizontal="center" vertical="center" wrapText="1"/>
    </xf>
    <xf numFmtId="0" fontId="19" fillId="0" borderId="0" xfId="0" applyFont="1" applyFill="1" applyBorder="1" applyAlignment="1">
      <alignment vertical="center"/>
    </xf>
    <xf numFmtId="0" fontId="61" fillId="0" borderId="1"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2" fillId="0" borderId="1" xfId="0" applyFont="1" applyFill="1" applyBorder="1" applyAlignment="1">
      <alignment horizontal="center" vertical="center"/>
    </xf>
    <xf numFmtId="0" fontId="63" fillId="0" borderId="1" xfId="2734" applyFont="1" applyFill="1" applyBorder="1" applyAlignment="1">
      <alignment horizontal="center" vertical="center" wrapText="1"/>
    </xf>
    <xf numFmtId="191" fontId="63" fillId="0" borderId="1" xfId="0" applyNumberFormat="1" applyFont="1" applyFill="1" applyBorder="1" applyAlignment="1">
      <alignment horizontal="center"/>
    </xf>
    <xf numFmtId="0" fontId="64" fillId="0" borderId="1" xfId="0" applyFont="1" applyFill="1" applyBorder="1" applyAlignment="1">
      <alignment horizontal="center" vertical="center" wrapText="1"/>
    </xf>
    <xf numFmtId="0" fontId="62" fillId="0" borderId="1" xfId="2734" applyFont="1" applyFill="1" applyBorder="1" applyAlignment="1">
      <alignment horizontal="center" vertical="center"/>
    </xf>
    <xf numFmtId="210" fontId="62" fillId="0" borderId="1" xfId="0" applyNumberFormat="1" applyFont="1" applyFill="1" applyBorder="1" applyAlignment="1">
      <alignment horizontal="center" vertical="center"/>
    </xf>
    <xf numFmtId="0" fontId="65" fillId="0" borderId="1" xfId="0" applyFont="1" applyFill="1" applyBorder="1" applyAlignment="1">
      <alignment horizontal="center" vertical="center" wrapText="1"/>
    </xf>
    <xf numFmtId="0" fontId="66" fillId="0" borderId="1" xfId="0" applyFont="1" applyFill="1" applyBorder="1" applyAlignment="1">
      <alignment horizontal="center" vertical="center" wrapText="1"/>
    </xf>
    <xf numFmtId="0" fontId="66" fillId="0" borderId="10" xfId="0" applyFont="1" applyFill="1" applyBorder="1" applyAlignment="1">
      <alignment horizontal="center" vertical="center" wrapText="1"/>
    </xf>
    <xf numFmtId="0" fontId="66" fillId="0" borderId="10" xfId="0" applyFont="1" applyFill="1" applyBorder="1" applyAlignment="1">
      <alignment vertical="center" wrapText="1"/>
    </xf>
    <xf numFmtId="0" fontId="0" fillId="0" borderId="0" xfId="2720" applyAlignment="1">
      <alignment vertical="center"/>
    </xf>
    <xf numFmtId="0" fontId="2" fillId="12" borderId="0" xfId="2720" applyFont="1" applyFill="1" applyAlignment="1">
      <alignment vertical="center"/>
    </xf>
    <xf numFmtId="0" fontId="16" fillId="12" borderId="0" xfId="2720" applyFont="1" applyFill="1" applyAlignment="1">
      <alignment vertical="center"/>
    </xf>
    <xf numFmtId="0" fontId="58" fillId="0" borderId="0" xfId="2720" applyFont="1" applyAlignment="1">
      <alignment vertical="center" wrapText="1"/>
    </xf>
    <xf numFmtId="0" fontId="67" fillId="0" borderId="0" xfId="2720" applyFont="1" applyAlignment="1">
      <alignment vertical="center" wrapText="1"/>
    </xf>
    <xf numFmtId="0" fontId="67" fillId="0" borderId="0" xfId="2720" applyFont="1" applyAlignment="1">
      <alignment horizontal="left" vertical="center" wrapText="1"/>
    </xf>
    <xf numFmtId="0" fontId="0" fillId="0" borderId="0" xfId="2720" applyFont="1" applyAlignment="1">
      <alignment vertical="center"/>
    </xf>
    <xf numFmtId="0" fontId="0" fillId="0" borderId="0" xfId="0" applyFont="1" applyFill="1" applyBorder="1" applyAlignment="1">
      <alignment vertical="center"/>
    </xf>
    <xf numFmtId="0" fontId="67" fillId="12" borderId="0" xfId="2720" applyFont="1" applyFill="1" applyAlignment="1">
      <alignment vertical="center"/>
    </xf>
    <xf numFmtId="0" fontId="67" fillId="12" borderId="0" xfId="0" applyFont="1" applyFill="1" applyBorder="1" applyAlignment="1">
      <alignment vertical="center"/>
    </xf>
    <xf numFmtId="0" fontId="67" fillId="12" borderId="0" xfId="2720" applyFont="1" applyFill="1" applyAlignment="1">
      <alignment vertical="center" wrapText="1"/>
    </xf>
    <xf numFmtId="0" fontId="24" fillId="2" borderId="0" xfId="961" applyFont="1" applyFill="1" applyAlignment="1">
      <alignment horizontal="center" vertical="center"/>
    </xf>
    <xf numFmtId="0" fontId="0" fillId="4" borderId="0" xfId="2602" applyFont="1" applyFill="1" applyAlignment="1">
      <alignment vertical="center"/>
    </xf>
    <xf numFmtId="0" fontId="68" fillId="2" borderId="0" xfId="524" applyFont="1" applyFill="1"/>
    <xf numFmtId="0" fontId="69" fillId="2" borderId="0" xfId="961" applyFont="1" applyFill="1" applyAlignment="1">
      <alignment horizontal="center" vertical="center"/>
    </xf>
    <xf numFmtId="0" fontId="0" fillId="2" borderId="0" xfId="2602" applyFont="1" applyFill="1" applyAlignment="1">
      <alignment vertical="center"/>
    </xf>
    <xf numFmtId="0" fontId="0" fillId="0" borderId="0" xfId="2602" applyFont="1" applyFill="1" applyAlignment="1">
      <alignment vertical="center"/>
    </xf>
    <xf numFmtId="0" fontId="0" fillId="2" borderId="1" xfId="2176" applyFont="1" applyFill="1" applyBorder="1" applyAlignment="1">
      <alignment horizontal="center" vertical="center"/>
    </xf>
    <xf numFmtId="0" fontId="70" fillId="0" borderId="1" xfId="2176" applyFont="1" applyFill="1" applyBorder="1" applyAlignment="1">
      <alignment horizontal="center" vertical="center"/>
    </xf>
    <xf numFmtId="0" fontId="10" fillId="0" borderId="0" xfId="32" applyFont="1" applyFill="1" applyAlignment="1" applyProtection="1">
      <alignment vertical="center"/>
    </xf>
    <xf numFmtId="0" fontId="0" fillId="0" borderId="41" xfId="2176" applyFont="1" applyFill="1" applyBorder="1" applyAlignment="1">
      <alignment horizontal="center" vertical="center"/>
    </xf>
    <xf numFmtId="204" fontId="71" fillId="15" borderId="1" xfId="0" applyNumberFormat="1" applyFont="1" applyFill="1" applyBorder="1" applyAlignment="1">
      <alignment horizontal="center" vertical="center"/>
    </xf>
    <xf numFmtId="0" fontId="0" fillId="0" borderId="1" xfId="0" applyFill="1" applyBorder="1" applyAlignment="1">
      <alignment vertical="center" wrapText="1"/>
    </xf>
    <xf numFmtId="0" fontId="0" fillId="0" borderId="11" xfId="0" applyFill="1" applyBorder="1" applyAlignment="1">
      <alignment vertical="center" wrapText="1"/>
    </xf>
    <xf numFmtId="0" fontId="0" fillId="17" borderId="42" xfId="2176" applyFont="1" applyFill="1" applyBorder="1" applyAlignment="1">
      <alignment horizontal="center" vertical="center" wrapText="1"/>
    </xf>
    <xf numFmtId="0" fontId="72" fillId="0" borderId="1" xfId="2477" applyNumberFormat="1" applyFont="1" applyFill="1" applyBorder="1" applyAlignment="1">
      <alignment horizontal="center" vertical="center"/>
    </xf>
    <xf numFmtId="214" fontId="62" fillId="0" borderId="1" xfId="0" applyNumberFormat="1" applyFont="1" applyFill="1" applyBorder="1" applyAlignment="1">
      <alignment horizontal="center" vertical="center" wrapText="1"/>
    </xf>
    <xf numFmtId="0" fontId="0" fillId="0" borderId="42" xfId="2176" applyFont="1" applyFill="1" applyBorder="1" applyAlignment="1">
      <alignment horizontal="center" vertical="center"/>
    </xf>
    <xf numFmtId="0" fontId="0" fillId="17" borderId="43" xfId="2176" applyFont="1" applyFill="1" applyBorder="1" applyAlignment="1">
      <alignment horizontal="center" vertical="center" wrapText="1"/>
    </xf>
    <xf numFmtId="214" fontId="73" fillId="16" borderId="1" xfId="2734" applyNumberFormat="1" applyFont="1" applyFill="1" applyBorder="1" applyAlignment="1">
      <alignment horizontal="center" vertical="center"/>
    </xf>
    <xf numFmtId="214" fontId="30" fillId="16" borderId="1" xfId="2734" applyNumberFormat="1" applyFont="1" applyFill="1" applyBorder="1" applyAlignment="1">
      <alignment horizontal="center" vertical="center"/>
    </xf>
    <xf numFmtId="0" fontId="0" fillId="4" borderId="14" xfId="2602" applyFont="1" applyFill="1" applyBorder="1" applyAlignment="1">
      <alignment horizontal="left" vertical="center" wrapText="1"/>
    </xf>
    <xf numFmtId="0" fontId="0" fillId="4" borderId="13" xfId="2602" applyFont="1" applyFill="1" applyBorder="1" applyAlignment="1">
      <alignment horizontal="left" vertical="center" wrapText="1"/>
    </xf>
    <xf numFmtId="0" fontId="0" fillId="4" borderId="13" xfId="2602" applyFont="1" applyFill="1" applyBorder="1" applyAlignment="1">
      <alignment horizontal="left" vertical="center"/>
    </xf>
    <xf numFmtId="0" fontId="0" fillId="4" borderId="19" xfId="2602" applyFont="1" applyFill="1" applyBorder="1" applyAlignment="1">
      <alignment horizontal="left" vertical="center"/>
    </xf>
    <xf numFmtId="0" fontId="0" fillId="4" borderId="0" xfId="2602" applyFont="1" applyFill="1" applyBorder="1" applyAlignment="1">
      <alignment horizontal="left" vertical="center"/>
    </xf>
    <xf numFmtId="0" fontId="0" fillId="4" borderId="0" xfId="2602" applyFont="1" applyFill="1" applyBorder="1" applyAlignment="1"/>
    <xf numFmtId="0" fontId="74" fillId="4" borderId="17" xfId="2167" applyFont="1" applyFill="1" applyBorder="1"/>
    <xf numFmtId="0" fontId="0" fillId="4" borderId="18" xfId="2167" applyFont="1" applyFill="1" applyBorder="1"/>
    <xf numFmtId="0" fontId="0" fillId="4" borderId="21" xfId="2167" applyFont="1" applyFill="1" applyBorder="1"/>
    <xf numFmtId="0" fontId="0" fillId="4" borderId="20" xfId="2167" applyFont="1" applyFill="1" applyBorder="1"/>
    <xf numFmtId="0" fontId="0" fillId="4" borderId="19" xfId="2602" applyFont="1" applyFill="1" applyBorder="1" applyAlignment="1">
      <alignment vertical="center"/>
    </xf>
    <xf numFmtId="0" fontId="0" fillId="4" borderId="0" xfId="2602" applyFont="1" applyFill="1" applyBorder="1" applyAlignment="1">
      <alignment vertical="center"/>
    </xf>
    <xf numFmtId="0" fontId="74" fillId="4" borderId="19" xfId="2602" applyFont="1" applyFill="1" applyBorder="1" applyAlignment="1">
      <alignment vertical="center"/>
    </xf>
    <xf numFmtId="0" fontId="74" fillId="4" borderId="17" xfId="2602" applyFont="1" applyFill="1" applyBorder="1" applyAlignment="1">
      <alignment vertical="center"/>
    </xf>
    <xf numFmtId="0" fontId="0" fillId="4" borderId="18" xfId="2602" applyFont="1" applyFill="1" applyBorder="1" applyAlignment="1">
      <alignment vertical="center"/>
    </xf>
    <xf numFmtId="0" fontId="0" fillId="4" borderId="18" xfId="2602" applyFont="1" applyFill="1" applyBorder="1" applyAlignment="1"/>
    <xf numFmtId="0" fontId="0" fillId="4" borderId="21" xfId="2602" applyFont="1" applyFill="1" applyBorder="1" applyAlignment="1">
      <alignment vertical="center"/>
    </xf>
    <xf numFmtId="0" fontId="0" fillId="4" borderId="20" xfId="2602" applyFont="1" applyFill="1" applyBorder="1" applyAlignment="1">
      <alignment vertical="center"/>
    </xf>
    <xf numFmtId="0" fontId="0" fillId="4" borderId="20" xfId="2602" applyFont="1" applyFill="1" applyBorder="1" applyAlignment="1"/>
    <xf numFmtId="0" fontId="74" fillId="4" borderId="21" xfId="2602" applyFont="1" applyFill="1" applyBorder="1" applyAlignment="1">
      <alignment vertical="center"/>
    </xf>
    <xf numFmtId="0" fontId="0" fillId="4" borderId="17" xfId="2602" applyFont="1" applyFill="1" applyBorder="1" applyAlignment="1">
      <alignment horizontal="left" vertical="center"/>
    </xf>
    <xf numFmtId="0" fontId="0" fillId="4" borderId="18" xfId="2602" applyFont="1" applyFill="1" applyBorder="1" applyAlignment="1">
      <alignment horizontal="left" vertical="center"/>
    </xf>
    <xf numFmtId="0" fontId="0" fillId="4" borderId="21" xfId="2602" applyFont="1" applyFill="1" applyBorder="1" applyAlignment="1">
      <alignment horizontal="left" vertical="center"/>
    </xf>
    <xf numFmtId="0" fontId="0" fillId="4" borderId="20" xfId="2602" applyFont="1" applyFill="1" applyBorder="1" applyAlignment="1">
      <alignment horizontal="left" vertical="center"/>
    </xf>
    <xf numFmtId="0" fontId="0" fillId="4" borderId="21" xfId="2167" applyFont="1" applyFill="1" applyBorder="1" applyAlignment="1">
      <alignment horizontal="left" vertical="center"/>
    </xf>
    <xf numFmtId="0" fontId="0" fillId="4" borderId="20" xfId="2167" applyFont="1" applyFill="1" applyBorder="1" applyAlignment="1">
      <alignment horizontal="left" vertical="center"/>
    </xf>
    <xf numFmtId="0" fontId="31" fillId="0" borderId="0" xfId="32" applyAlignment="1" applyProtection="1">
      <alignment vertical="center"/>
    </xf>
    <xf numFmtId="0" fontId="0" fillId="0" borderId="0" xfId="2602" applyFont="1" applyAlignment="1">
      <alignment vertical="center"/>
    </xf>
    <xf numFmtId="0" fontId="10" fillId="0" borderId="0" xfId="32" applyFont="1" applyAlignment="1" applyProtection="1"/>
    <xf numFmtId="0" fontId="0" fillId="4" borderId="44" xfId="2602" applyFont="1" applyFill="1" applyBorder="1" applyAlignment="1">
      <alignment horizontal="left" vertical="center"/>
    </xf>
    <xf numFmtId="0" fontId="0" fillId="4" borderId="15" xfId="720" applyFont="1" applyFill="1" applyBorder="1"/>
    <xf numFmtId="0" fontId="0" fillId="4" borderId="18" xfId="2591" applyFont="1" applyFill="1" applyBorder="1"/>
    <xf numFmtId="0" fontId="0" fillId="4" borderId="45" xfId="720" applyFont="1" applyFill="1" applyBorder="1"/>
    <xf numFmtId="0" fontId="0" fillId="4" borderId="20" xfId="2591" applyFont="1" applyFill="1" applyBorder="1"/>
    <xf numFmtId="0" fontId="0" fillId="4" borderId="3" xfId="720" applyFont="1" applyFill="1" applyBorder="1"/>
    <xf numFmtId="0" fontId="0" fillId="4" borderId="3" xfId="2167" applyFont="1" applyFill="1" applyBorder="1" applyAlignment="1">
      <alignment horizontal="left" vertical="center"/>
    </xf>
    <xf numFmtId="0" fontId="0" fillId="4" borderId="0" xfId="2601" applyFont="1" applyFill="1" applyAlignment="1">
      <alignment vertical="center"/>
    </xf>
    <xf numFmtId="0" fontId="68" fillId="2" borderId="0" xfId="2653" applyFont="1" applyFill="1"/>
    <xf numFmtId="0" fontId="0" fillId="2" borderId="0" xfId="2601" applyFont="1" applyFill="1" applyAlignment="1">
      <alignment vertical="center"/>
    </xf>
    <xf numFmtId="0" fontId="0" fillId="0" borderId="0" xfId="2601" applyFont="1" applyFill="1" applyAlignment="1">
      <alignment vertical="center"/>
    </xf>
    <xf numFmtId="0" fontId="0" fillId="0" borderId="1" xfId="2601" applyFont="1" applyBorder="1" applyAlignment="1">
      <alignment vertical="center"/>
    </xf>
    <xf numFmtId="0" fontId="71" fillId="15" borderId="1" xfId="0" applyFont="1" applyFill="1" applyBorder="1" applyAlignment="1">
      <alignment horizontal="center" vertical="center"/>
    </xf>
    <xf numFmtId="0" fontId="75" fillId="15" borderId="0" xfId="0" applyFont="1" applyFill="1" applyBorder="1" applyAlignment="1">
      <alignment horizontal="center" vertical="center"/>
    </xf>
    <xf numFmtId="214" fontId="76" fillId="15" borderId="1" xfId="807" applyNumberFormat="1" applyFont="1" applyFill="1" applyBorder="1" applyAlignment="1">
      <alignment horizontal="center" vertical="center"/>
    </xf>
    <xf numFmtId="0" fontId="77" fillId="18" borderId="0" xfId="2332" applyFont="1" applyFill="1" applyBorder="1" applyAlignment="1" applyProtection="1">
      <alignment horizontal="center" vertical="center" wrapText="1"/>
      <protection hidden="1"/>
    </xf>
    <xf numFmtId="0" fontId="0" fillId="0" borderId="0" xfId="2601" applyFont="1" applyAlignment="1">
      <alignment vertical="center"/>
    </xf>
    <xf numFmtId="0" fontId="24" fillId="2" borderId="4" xfId="2699" applyFont="1" applyFill="1" applyBorder="1" applyAlignment="1">
      <alignment horizontal="center" vertical="center"/>
    </xf>
    <xf numFmtId="0" fontId="31" fillId="2" borderId="0" xfId="32" applyNumberFormat="1" applyFill="1" applyBorder="1" applyAlignment="1" applyProtection="1"/>
    <xf numFmtId="191" fontId="78" fillId="15" borderId="1" xfId="2699" applyNumberFormat="1" applyFont="1" applyFill="1" applyBorder="1" applyAlignment="1">
      <alignment horizontal="center" vertical="center"/>
    </xf>
    <xf numFmtId="191" fontId="79" fillId="15" borderId="1" xfId="2699" applyNumberFormat="1" applyFont="1" applyFill="1" applyBorder="1" applyAlignment="1">
      <alignment horizontal="center" vertical="center"/>
    </xf>
    <xf numFmtId="191" fontId="80" fillId="15" borderId="1" xfId="2699" applyNumberFormat="1" applyFont="1" applyFill="1" applyBorder="1" applyAlignment="1">
      <alignment horizontal="center" vertical="center"/>
    </xf>
    <xf numFmtId="189" fontId="80" fillId="15" borderId="27" xfId="2699" applyNumberFormat="1" applyFont="1" applyFill="1" applyBorder="1" applyAlignment="1">
      <alignment horizontal="center" vertical="center"/>
    </xf>
    <xf numFmtId="0" fontId="79" fillId="0" borderId="1" xfId="0" applyFont="1" applyFill="1" applyBorder="1" applyAlignment="1">
      <alignment horizontal="center" vertical="center"/>
    </xf>
    <xf numFmtId="0" fontId="80" fillId="0" borderId="1" xfId="0" applyFont="1" applyFill="1" applyBorder="1" applyAlignment="1">
      <alignment horizontal="center" vertical="center"/>
    </xf>
    <xf numFmtId="189" fontId="79" fillId="15" borderId="27" xfId="2699" applyNumberFormat="1" applyFont="1" applyFill="1" applyBorder="1" applyAlignment="1">
      <alignment horizontal="center" vertical="center"/>
    </xf>
    <xf numFmtId="0" fontId="16" fillId="0" borderId="1" xfId="0" applyFont="1" applyFill="1" applyBorder="1" applyAlignment="1">
      <alignment horizontal="center" vertical="center"/>
    </xf>
    <xf numFmtId="191" fontId="79" fillId="15" borderId="27" xfId="2699" applyNumberFormat="1" applyFont="1" applyFill="1" applyBorder="1" applyAlignment="1">
      <alignment horizontal="center" vertical="center"/>
    </xf>
    <xf numFmtId="189" fontId="81" fillId="4" borderId="1" xfId="2699" applyNumberFormat="1" applyFont="1" applyFill="1" applyBorder="1" applyAlignment="1">
      <alignment horizontal="center" vertical="center"/>
    </xf>
    <xf numFmtId="189" fontId="82" fillId="4" borderId="1" xfId="2699" applyNumberFormat="1" applyFont="1" applyFill="1" applyBorder="1" applyAlignment="1">
      <alignment horizontal="center" vertical="center"/>
    </xf>
    <xf numFmtId="189" fontId="44" fillId="4" borderId="0" xfId="2699" applyNumberFormat="1" applyFont="1" applyFill="1" applyBorder="1" applyAlignment="1">
      <alignment vertical="center"/>
    </xf>
    <xf numFmtId="189" fontId="2" fillId="4" borderId="0" xfId="2699" applyNumberFormat="1" applyFont="1" applyFill="1" applyBorder="1" applyAlignment="1">
      <alignment vertical="center"/>
    </xf>
    <xf numFmtId="189" fontId="4" fillId="4" borderId="0" xfId="2699" applyNumberFormat="1" applyFont="1" applyFill="1" applyBorder="1" applyAlignment="1">
      <alignment vertical="center"/>
    </xf>
    <xf numFmtId="189" fontId="44" fillId="4" borderId="0" xfId="2699" applyNumberFormat="1" applyFont="1" applyFill="1" applyAlignment="1">
      <alignment vertical="center"/>
    </xf>
    <xf numFmtId="189" fontId="83" fillId="4" borderId="0" xfId="2699" applyNumberFormat="1" applyFont="1" applyFill="1" applyAlignment="1">
      <alignment vertical="center"/>
    </xf>
    <xf numFmtId="0" fontId="44" fillId="4" borderId="0" xfId="2632" applyFont="1" applyFill="1" applyAlignment="1">
      <alignment vertical="center"/>
    </xf>
    <xf numFmtId="0" fontId="84" fillId="4" borderId="0" xfId="2632" applyFont="1" applyFill="1" applyAlignment="1">
      <alignment vertical="center"/>
    </xf>
    <xf numFmtId="0" fontId="0" fillId="4" borderId="0" xfId="2632" applyFont="1" applyFill="1" applyAlignment="1"/>
    <xf numFmtId="0" fontId="81" fillId="4" borderId="0" xfId="2632" applyFont="1" applyFill="1" applyAlignment="1">
      <alignment vertical="center"/>
    </xf>
    <xf numFmtId="0" fontId="0" fillId="4" borderId="0" xfId="2632" applyFont="1" applyFill="1" applyAlignment="1">
      <alignment vertical="center"/>
    </xf>
    <xf numFmtId="0" fontId="85" fillId="4" borderId="0" xfId="2632" applyFont="1" applyFill="1" applyAlignment="1">
      <alignment vertical="center"/>
    </xf>
    <xf numFmtId="0" fontId="86" fillId="4" borderId="0" xfId="2632" applyFont="1" applyFill="1" applyAlignment="1">
      <alignment vertical="center"/>
    </xf>
    <xf numFmtId="0" fontId="86" fillId="4" borderId="0" xfId="2632" applyFont="1" applyFill="1" applyAlignment="1"/>
    <xf numFmtId="0" fontId="2" fillId="4" borderId="0" xfId="2632" applyFont="1" applyFill="1" applyAlignment="1"/>
    <xf numFmtId="0" fontId="85" fillId="4" borderId="0" xfId="2632" applyFont="1" applyFill="1" applyAlignment="1"/>
    <xf numFmtId="0" fontId="44" fillId="4" borderId="0" xfId="2632" applyFont="1" applyFill="1" applyAlignment="1"/>
    <xf numFmtId="0" fontId="1" fillId="4" borderId="0" xfId="2642" applyFont="1" applyFill="1" applyAlignment="1">
      <alignment vertical="center"/>
    </xf>
    <xf numFmtId="0" fontId="1" fillId="4" borderId="0" xfId="2632" applyFont="1" applyFill="1" applyAlignment="1"/>
    <xf numFmtId="0" fontId="23" fillId="15" borderId="0" xfId="2699" applyFont="1" applyFill="1" applyAlignment="1"/>
    <xf numFmtId="0" fontId="87" fillId="15" borderId="0" xfId="2699" applyFont="1" applyFill="1"/>
    <xf numFmtId="0" fontId="31" fillId="15" borderId="0" xfId="32" applyNumberFormat="1" applyFill="1" applyBorder="1" applyAlignment="1" applyProtection="1"/>
    <xf numFmtId="0" fontId="1" fillId="15" borderId="0" xfId="2632" applyFont="1" applyFill="1" applyAlignment="1"/>
    <xf numFmtId="0" fontId="88" fillId="15" borderId="0" xfId="2632" applyFont="1" applyFill="1" applyAlignment="1"/>
    <xf numFmtId="0" fontId="89" fillId="15" borderId="0" xfId="2632" applyFont="1" applyFill="1" applyAlignment="1"/>
    <xf numFmtId="0" fontId="89" fillId="15" borderId="0" xfId="0" applyFont="1" applyFill="1"/>
    <xf numFmtId="0" fontId="0" fillId="15" borderId="0" xfId="2632" applyFont="1" applyFill="1" applyAlignment="1">
      <alignment vertical="center"/>
    </xf>
    <xf numFmtId="0" fontId="87" fillId="0" borderId="0" xfId="2699" applyFont="1"/>
    <xf numFmtId="0" fontId="88" fillId="4" borderId="0" xfId="2632" applyFont="1" applyFill="1" applyAlignment="1"/>
    <xf numFmtId="0" fontId="0" fillId="0" borderId="0" xfId="2632" applyFont="1" applyAlignment="1">
      <alignment vertical="center"/>
    </xf>
    <xf numFmtId="191" fontId="90" fillId="15" borderId="1" xfId="2699" applyNumberFormat="1" applyFont="1" applyFill="1" applyBorder="1" applyAlignment="1">
      <alignment horizontal="center" vertical="center"/>
    </xf>
    <xf numFmtId="191" fontId="71" fillId="15" borderId="1" xfId="2699" applyNumberFormat="1" applyFont="1" applyFill="1" applyBorder="1" applyAlignment="1">
      <alignment horizontal="center" vertical="center"/>
    </xf>
    <xf numFmtId="189" fontId="91" fillId="15" borderId="27" xfId="2699" applyNumberFormat="1" applyFont="1" applyFill="1" applyBorder="1" applyAlignment="1">
      <alignment horizontal="center" vertical="center"/>
    </xf>
    <xf numFmtId="189" fontId="92" fillId="15" borderId="27" xfId="2699" applyNumberFormat="1" applyFont="1" applyFill="1" applyBorder="1" applyAlignment="1">
      <alignment horizontal="center" vertical="center"/>
    </xf>
    <xf numFmtId="189" fontId="93" fillId="15" borderId="1" xfId="2699" applyNumberFormat="1" applyFont="1" applyFill="1" applyBorder="1" applyAlignment="1">
      <alignment horizontal="left" vertical="center"/>
    </xf>
    <xf numFmtId="189" fontId="94" fillId="15" borderId="1" xfId="2699" applyNumberFormat="1" applyFont="1" applyFill="1" applyBorder="1" applyAlignment="1">
      <alignment horizontal="left" vertical="center"/>
    </xf>
    <xf numFmtId="189" fontId="95" fillId="4" borderId="1" xfId="2699" applyNumberFormat="1" applyFont="1" applyFill="1" applyBorder="1" applyAlignment="1">
      <alignment horizontal="left" vertical="center"/>
    </xf>
    <xf numFmtId="0" fontId="95" fillId="15" borderId="1" xfId="0" applyFont="1" applyFill="1" applyBorder="1" applyAlignment="1">
      <alignment horizontal="left" vertical="center"/>
    </xf>
    <xf numFmtId="0" fontId="94" fillId="15" borderId="1" xfId="0" applyFont="1" applyFill="1" applyBorder="1" applyAlignment="1">
      <alignment horizontal="left" vertical="center"/>
    </xf>
    <xf numFmtId="0" fontId="94" fillId="15" borderId="1" xfId="0" applyFont="1" applyFill="1" applyBorder="1" applyAlignment="1">
      <alignment horizontal="left" vertical="center" wrapText="1"/>
    </xf>
    <xf numFmtId="0" fontId="95" fillId="15" borderId="1" xfId="0" applyFont="1" applyFill="1" applyBorder="1" applyAlignment="1">
      <alignment horizontal="left"/>
    </xf>
    <xf numFmtId="0" fontId="94" fillId="15" borderId="1" xfId="0" applyFont="1" applyFill="1" applyBorder="1" applyAlignment="1">
      <alignment horizontal="left"/>
    </xf>
    <xf numFmtId="0" fontId="93" fillId="15" borderId="1" xfId="0" applyFont="1" applyFill="1" applyBorder="1" applyAlignment="1">
      <alignment horizontal="left"/>
    </xf>
    <xf numFmtId="0" fontId="96" fillId="0" borderId="0" xfId="0" applyFont="1" applyFill="1" applyBorder="1" applyAlignment="1">
      <alignment horizontal="left" vertical="center"/>
    </xf>
    <xf numFmtId="0" fontId="0" fillId="0" borderId="0" xfId="0" applyFill="1" applyBorder="1" applyAlignment="1">
      <alignment vertical="center"/>
    </xf>
    <xf numFmtId="0" fontId="31" fillId="0" borderId="0" xfId="32" applyNumberFormat="1" applyFill="1" applyBorder="1" applyAlignment="1" applyProtection="1"/>
    <xf numFmtId="0" fontId="97" fillId="2" borderId="4" xfId="2631" applyNumberFormat="1" applyFont="1" applyFill="1" applyBorder="1" applyAlignment="1">
      <alignment horizontal="center" vertical="center" wrapText="1"/>
    </xf>
    <xf numFmtId="0" fontId="97" fillId="2" borderId="0" xfId="2631" applyNumberFormat="1" applyFont="1" applyFill="1" applyBorder="1" applyAlignment="1">
      <alignment horizontal="center" vertical="center" wrapText="1"/>
    </xf>
    <xf numFmtId="0" fontId="31" fillId="2" borderId="0" xfId="32" applyFill="1" applyAlignment="1" applyProtection="1"/>
    <xf numFmtId="31" fontId="1" fillId="2" borderId="0" xfId="2631" applyNumberFormat="1" applyFont="1" applyFill="1" applyBorder="1" applyAlignment="1"/>
    <xf numFmtId="0" fontId="1" fillId="2" borderId="0" xfId="2631" applyFont="1" applyFill="1" applyBorder="1" applyAlignment="1"/>
    <xf numFmtId="0" fontId="89" fillId="15" borderId="1" xfId="2631" applyFont="1" applyFill="1" applyBorder="1" applyAlignment="1"/>
    <xf numFmtId="0" fontId="98" fillId="15" borderId="1" xfId="0" applyFont="1" applyFill="1" applyBorder="1" applyAlignment="1">
      <alignment horizontal="center" vertical="center" wrapText="1"/>
    </xf>
    <xf numFmtId="0" fontId="98" fillId="0" borderId="1" xfId="0" applyFont="1" applyFill="1" applyBorder="1" applyAlignment="1">
      <alignment horizontal="center" vertical="center" wrapText="1"/>
    </xf>
    <xf numFmtId="0" fontId="99" fillId="15" borderId="1" xfId="0" applyFont="1" applyFill="1" applyBorder="1" applyAlignment="1">
      <alignment horizontal="center" vertical="center" wrapText="1"/>
    </xf>
    <xf numFmtId="0" fontId="99" fillId="0" borderId="1" xfId="0" applyFont="1" applyFill="1" applyBorder="1" applyAlignment="1">
      <alignment horizontal="center" vertical="center" wrapText="1"/>
    </xf>
    <xf numFmtId="0" fontId="89" fillId="15" borderId="0" xfId="2631" applyFont="1" applyFill="1" applyAlignment="1"/>
    <xf numFmtId="214" fontId="100" fillId="0" borderId="29" xfId="0" applyNumberFormat="1" applyFont="1" applyFill="1" applyBorder="1" applyAlignment="1">
      <alignment horizontal="center" vertical="center"/>
    </xf>
    <xf numFmtId="224" fontId="101" fillId="0" borderId="1" xfId="0" applyNumberFormat="1" applyFont="1" applyFill="1" applyBorder="1" applyAlignment="1">
      <alignment horizontal="center" vertical="center"/>
    </xf>
    <xf numFmtId="214" fontId="102" fillId="0" borderId="29" xfId="0" applyNumberFormat="1" applyFont="1" applyFill="1" applyBorder="1" applyAlignment="1">
      <alignment horizontal="center" vertical="center"/>
    </xf>
    <xf numFmtId="224" fontId="103" fillId="16" borderId="1" xfId="0" applyNumberFormat="1" applyFont="1" applyFill="1" applyBorder="1" applyAlignment="1">
      <alignment horizontal="center" vertical="center"/>
    </xf>
    <xf numFmtId="214" fontId="102" fillId="15" borderId="29" xfId="0" applyNumberFormat="1" applyFont="1" applyFill="1" applyBorder="1" applyAlignment="1">
      <alignment horizontal="center" vertical="center"/>
    </xf>
    <xf numFmtId="224" fontId="104" fillId="15" borderId="1" xfId="0" applyNumberFormat="1" applyFont="1" applyFill="1" applyBorder="1" applyAlignment="1">
      <alignment horizontal="center" vertical="center"/>
    </xf>
    <xf numFmtId="200" fontId="99" fillId="15" borderId="25" xfId="2332" applyNumberFormat="1" applyFont="1" applyFill="1" applyBorder="1" applyAlignment="1" applyProtection="1">
      <alignment horizontal="center"/>
      <protection hidden="1"/>
    </xf>
    <xf numFmtId="0" fontId="99" fillId="0" borderId="1" xfId="0" applyFont="1" applyFill="1" applyBorder="1" applyAlignment="1">
      <alignment horizontal="center" vertical="center"/>
    </xf>
    <xf numFmtId="0" fontId="105" fillId="0" borderId="1" xfId="0" applyFont="1" applyFill="1" applyBorder="1" applyAlignment="1">
      <alignment horizontal="center" vertical="center"/>
    </xf>
    <xf numFmtId="0" fontId="98" fillId="0" borderId="1" xfId="0" applyFont="1" applyFill="1" applyBorder="1" applyAlignment="1">
      <alignment horizontal="center" vertical="center"/>
    </xf>
    <xf numFmtId="0" fontId="80" fillId="15" borderId="1" xfId="0" applyFont="1" applyFill="1" applyBorder="1" applyAlignment="1">
      <alignment horizontal="center" vertical="center"/>
    </xf>
    <xf numFmtId="200" fontId="99" fillId="15" borderId="1" xfId="2332" applyNumberFormat="1" applyFont="1" applyFill="1" applyBorder="1" applyAlignment="1" applyProtection="1">
      <alignment horizontal="center"/>
      <protection hidden="1"/>
    </xf>
    <xf numFmtId="224" fontId="102" fillId="0" borderId="29" xfId="0" applyNumberFormat="1" applyFont="1" applyFill="1" applyBorder="1" applyAlignment="1">
      <alignment horizontal="center" vertical="center"/>
    </xf>
    <xf numFmtId="14" fontId="89" fillId="4" borderId="1" xfId="0" applyNumberFormat="1" applyFont="1" applyFill="1" applyBorder="1" applyAlignment="1">
      <alignment horizontal="center" vertical="center" wrapText="1"/>
    </xf>
    <xf numFmtId="191" fontId="106" fillId="15" borderId="1" xfId="32" applyNumberFormat="1" applyFont="1" applyFill="1" applyBorder="1" applyAlignment="1" applyProtection="1">
      <alignment horizontal="center" vertical="center"/>
    </xf>
    <xf numFmtId="0" fontId="106" fillId="15" borderId="1" xfId="32" applyFont="1" applyFill="1" applyBorder="1" applyAlignment="1" applyProtection="1">
      <alignment horizontal="center" vertical="center"/>
    </xf>
    <xf numFmtId="191" fontId="107" fillId="15" borderId="1" xfId="2699" applyNumberFormat="1" applyFont="1" applyFill="1" applyBorder="1" applyAlignment="1">
      <alignment horizontal="left" vertical="center"/>
    </xf>
    <xf numFmtId="191" fontId="95" fillId="15" borderId="1" xfId="2699" applyNumberFormat="1" applyFont="1" applyFill="1" applyBorder="1" applyAlignment="1">
      <alignment horizontal="left" vertical="center"/>
    </xf>
    <xf numFmtId="0" fontId="108" fillId="0" borderId="1" xfId="0" applyFont="1" applyFill="1" applyBorder="1" applyAlignment="1">
      <alignment horizontal="left" vertical="center"/>
    </xf>
    <xf numFmtId="0" fontId="95" fillId="15" borderId="1" xfId="0" applyNumberFormat="1" applyFont="1" applyFill="1" applyBorder="1" applyAlignment="1">
      <alignment horizontal="left" vertical="center" wrapText="1"/>
    </xf>
    <xf numFmtId="0" fontId="95" fillId="15" borderId="1" xfId="0" applyNumberFormat="1" applyFont="1" applyFill="1" applyBorder="1" applyAlignment="1">
      <alignment vertical="center" wrapText="1"/>
    </xf>
    <xf numFmtId="0" fontId="94" fillId="15" borderId="1" xfId="0" applyNumberFormat="1" applyFont="1" applyFill="1" applyBorder="1" applyAlignment="1">
      <alignment vertical="center" wrapText="1"/>
    </xf>
    <xf numFmtId="0" fontId="109" fillId="15" borderId="1" xfId="0" applyNumberFormat="1" applyFont="1" applyFill="1" applyBorder="1" applyAlignment="1">
      <alignment vertical="center" wrapText="1"/>
    </xf>
    <xf numFmtId="0" fontId="95" fillId="15" borderId="1" xfId="2699" applyFont="1" applyFill="1" applyBorder="1" applyAlignment="1">
      <alignment horizontal="left" vertical="center"/>
    </xf>
    <xf numFmtId="20" fontId="95" fillId="15" borderId="1" xfId="0" applyNumberFormat="1" applyFont="1" applyFill="1" applyBorder="1" applyAlignment="1">
      <alignment horizontal="left"/>
    </xf>
    <xf numFmtId="0" fontId="88" fillId="4" borderId="0" xfId="2631" applyFont="1" applyFill="1" applyBorder="1" applyAlignment="1"/>
    <xf numFmtId="0" fontId="88" fillId="4" borderId="0" xfId="2631" applyFont="1" applyFill="1" applyAlignment="1"/>
    <xf numFmtId="0" fontId="110" fillId="0" borderId="0" xfId="2631" applyFont="1" applyFill="1" applyBorder="1" applyAlignment="1"/>
    <xf numFmtId="0" fontId="110" fillId="0" borderId="0" xfId="2631" applyFont="1" applyFill="1" applyAlignment="1"/>
    <xf numFmtId="0" fontId="108" fillId="15" borderId="1" xfId="0" applyFont="1" applyFill="1" applyBorder="1" applyAlignment="1">
      <alignment horizontal="left" vertical="center" wrapText="1"/>
    </xf>
    <xf numFmtId="0" fontId="93" fillId="15" borderId="1" xfId="0" applyNumberFormat="1" applyFont="1" applyFill="1" applyBorder="1" applyAlignment="1">
      <alignment horizontal="left" vertical="center" wrapText="1"/>
    </xf>
    <xf numFmtId="0" fontId="93" fillId="4" borderId="1" xfId="0" applyFont="1" applyFill="1" applyBorder="1" applyAlignment="1">
      <alignment horizontal="left"/>
    </xf>
    <xf numFmtId="0" fontId="101" fillId="0" borderId="0" xfId="0" applyFont="1" applyFill="1" applyBorder="1" applyAlignment="1">
      <alignment vertical="center"/>
    </xf>
    <xf numFmtId="0" fontId="0" fillId="2" borderId="0" xfId="1895" applyFont="1" applyFill="1" applyAlignment="1">
      <alignment vertical="center"/>
    </xf>
    <xf numFmtId="0" fontId="111" fillId="2" borderId="0" xfId="1895" applyFont="1" applyFill="1" applyAlignment="1">
      <alignment vertical="center"/>
    </xf>
    <xf numFmtId="2" fontId="47" fillId="10" borderId="1" xfId="2332" applyNumberFormat="1" applyFont="1" applyFill="1" applyBorder="1" applyAlignment="1" applyProtection="1">
      <alignment horizontal="center" wrapText="1"/>
      <protection hidden="1"/>
    </xf>
    <xf numFmtId="0" fontId="112" fillId="10" borderId="1" xfId="2332" applyFont="1" applyFill="1" applyBorder="1" applyAlignment="1" applyProtection="1">
      <alignment horizontal="center" vertical="top" wrapText="1"/>
      <protection hidden="1"/>
    </xf>
    <xf numFmtId="0" fontId="47" fillId="10" borderId="1" xfId="2332" applyFont="1" applyFill="1" applyBorder="1" applyAlignment="1" applyProtection="1">
      <alignment horizontal="center" vertical="top" wrapText="1"/>
      <protection hidden="1"/>
    </xf>
    <xf numFmtId="200" fontId="47" fillId="10" borderId="1" xfId="2332" applyNumberFormat="1" applyFont="1" applyFill="1" applyBorder="1" applyAlignment="1" applyProtection="1">
      <alignment horizontal="center"/>
      <protection hidden="1"/>
    </xf>
    <xf numFmtId="0" fontId="113" fillId="16" borderId="1" xfId="0" applyFont="1" applyFill="1" applyBorder="1" applyAlignment="1"/>
    <xf numFmtId="4" fontId="114" fillId="10" borderId="1" xfId="2332" applyNumberFormat="1" applyFont="1" applyFill="1" applyBorder="1" applyAlignment="1" applyProtection="1">
      <alignment horizontal="center"/>
      <protection hidden="1"/>
    </xf>
    <xf numFmtId="0" fontId="115" fillId="11" borderId="13" xfId="1895" applyFont="1" applyFill="1" applyBorder="1" applyAlignment="1" applyProtection="1">
      <protection hidden="1"/>
    </xf>
    <xf numFmtId="0" fontId="32" fillId="11" borderId="13" xfId="2489" applyFont="1" applyFill="1" applyBorder="1" applyAlignment="1" applyProtection="1">
      <protection hidden="1"/>
    </xf>
    <xf numFmtId="0" fontId="115" fillId="11" borderId="20" xfId="1895" applyFont="1" applyFill="1" applyBorder="1" applyAlignment="1" applyProtection="1">
      <protection hidden="1"/>
    </xf>
    <xf numFmtId="4" fontId="113" fillId="13" borderId="1" xfId="2332" applyNumberFormat="1" applyFont="1" applyFill="1" applyBorder="1" applyAlignment="1" applyProtection="1">
      <alignment horizontal="center"/>
      <protection hidden="1"/>
    </xf>
    <xf numFmtId="214" fontId="80" fillId="0" borderId="1" xfId="0" applyNumberFormat="1" applyFont="1" applyFill="1" applyBorder="1" applyAlignment="1">
      <alignment horizontal="center" vertical="center"/>
    </xf>
    <xf numFmtId="4" fontId="5" fillId="0" borderId="1" xfId="2332" applyNumberFormat="1" applyFont="1" applyFill="1" applyBorder="1" applyAlignment="1" applyProtection="1">
      <alignment horizontal="center"/>
      <protection hidden="1"/>
    </xf>
    <xf numFmtId="0" fontId="0" fillId="0" borderId="0" xfId="1895" applyFont="1" applyAlignment="1">
      <alignment vertical="center"/>
    </xf>
    <xf numFmtId="0" fontId="68" fillId="0" borderId="0" xfId="1895" applyFont="1" applyAlignment="1">
      <alignment vertical="center"/>
    </xf>
    <xf numFmtId="0" fontId="67" fillId="0" borderId="0" xfId="1895" applyFont="1" applyAlignment="1">
      <alignment vertical="center"/>
    </xf>
    <xf numFmtId="0" fontId="9" fillId="10" borderId="0" xfId="1895" applyFont="1" applyFill="1" applyAlignment="1" applyProtection="1">
      <protection hidden="1"/>
    </xf>
    <xf numFmtId="0" fontId="5" fillId="10" borderId="0" xfId="1895" applyFont="1" applyFill="1" applyAlignment="1" applyProtection="1">
      <protection hidden="1"/>
    </xf>
    <xf numFmtId="0" fontId="5" fillId="10" borderId="0" xfId="1895" applyFont="1" applyFill="1" applyAlignment="1" applyProtection="1">
      <alignment wrapText="1"/>
      <protection hidden="1"/>
    </xf>
    <xf numFmtId="0" fontId="5" fillId="10" borderId="0" xfId="1895" applyFont="1" applyFill="1" applyAlignment="1" applyProtection="1">
      <alignment horizontal="left" wrapText="1"/>
      <protection hidden="1"/>
    </xf>
    <xf numFmtId="0" fontId="97" fillId="2" borderId="0" xfId="1895" applyFont="1" applyFill="1" applyAlignment="1">
      <alignment vertical="center"/>
    </xf>
    <xf numFmtId="4" fontId="116" fillId="10" borderId="1" xfId="2332" applyNumberFormat="1" applyFont="1" applyFill="1" applyBorder="1" applyAlignment="1" applyProtection="1">
      <alignment horizontal="center"/>
      <protection hidden="1"/>
    </xf>
    <xf numFmtId="0" fontId="5" fillId="4" borderId="0" xfId="1895" applyFont="1" applyFill="1" applyAlignment="1" applyProtection="1">
      <protection hidden="1"/>
    </xf>
    <xf numFmtId="0" fontId="117" fillId="2" borderId="0" xfId="2699" applyFont="1" applyFill="1" applyAlignment="1">
      <alignment horizontal="left" vertical="center"/>
    </xf>
    <xf numFmtId="0" fontId="24" fillId="2" borderId="4" xfId="2699" applyFont="1" applyFill="1" applyBorder="1" applyAlignment="1">
      <alignment vertical="center"/>
    </xf>
    <xf numFmtId="0" fontId="50" fillId="2" borderId="0" xfId="2699" applyFont="1" applyFill="1" applyAlignment="1">
      <alignment horizontal="center" vertical="center"/>
    </xf>
    <xf numFmtId="0" fontId="117" fillId="2" borderId="0" xfId="2699" applyFont="1" applyFill="1" applyAlignment="1">
      <alignment horizontal="center" vertical="center"/>
    </xf>
    <xf numFmtId="0" fontId="6" fillId="2" borderId="0" xfId="2699" applyFont="1" applyFill="1" applyAlignment="1">
      <alignment horizontal="center" vertical="center"/>
    </xf>
    <xf numFmtId="0" fontId="10" fillId="2" borderId="0" xfId="32" applyFont="1" applyFill="1" applyAlignment="1" applyProtection="1">
      <alignment horizontal="center" vertical="center"/>
    </xf>
    <xf numFmtId="0" fontId="118" fillId="4" borderId="1" xfId="0" applyFont="1" applyFill="1" applyBorder="1" applyAlignment="1">
      <alignment horizontal="center" vertical="center"/>
    </xf>
    <xf numFmtId="0" fontId="79" fillId="15" borderId="1" xfId="0" applyFont="1" applyFill="1" applyBorder="1" applyAlignment="1">
      <alignment horizontal="center" vertical="center"/>
    </xf>
    <xf numFmtId="0" fontId="79" fillId="4" borderId="1" xfId="0" applyFont="1" applyFill="1" applyBorder="1" applyAlignment="1">
      <alignment horizontal="center" vertical="center"/>
    </xf>
    <xf numFmtId="0" fontId="80" fillId="4" borderId="1" xfId="0" applyFont="1" applyFill="1" applyBorder="1" applyAlignment="1">
      <alignment horizontal="center" vertical="center"/>
    </xf>
    <xf numFmtId="0" fontId="80" fillId="4" borderId="27" xfId="0" applyFont="1" applyFill="1" applyBorder="1" applyAlignment="1">
      <alignment horizontal="center" vertical="center"/>
    </xf>
    <xf numFmtId="0" fontId="79" fillId="4" borderId="27" xfId="0" applyFont="1" applyFill="1" applyBorder="1" applyAlignment="1">
      <alignment horizontal="center" vertical="center"/>
    </xf>
    <xf numFmtId="14" fontId="80" fillId="4" borderId="1" xfId="0" applyNumberFormat="1" applyFont="1" applyFill="1" applyBorder="1" applyAlignment="1">
      <alignment horizontal="center" vertical="center" wrapText="1"/>
    </xf>
    <xf numFmtId="0" fontId="79" fillId="15" borderId="27" xfId="0" applyFont="1" applyFill="1" applyBorder="1" applyAlignment="1">
      <alignment horizontal="center" vertical="center"/>
    </xf>
    <xf numFmtId="14" fontId="79" fillId="15" borderId="1" xfId="0" applyNumberFormat="1" applyFont="1" applyFill="1" applyBorder="1" applyAlignment="1">
      <alignment horizontal="center" vertical="center" wrapText="1"/>
    </xf>
    <xf numFmtId="0" fontId="0" fillId="4" borderId="21" xfId="2619" applyNumberFormat="1" applyFont="1" applyFill="1" applyBorder="1" applyAlignment="1">
      <alignment horizontal="center" vertical="center" wrapText="1"/>
    </xf>
    <xf numFmtId="0" fontId="119" fillId="4" borderId="20" xfId="2619" applyNumberFormat="1" applyFont="1" applyFill="1" applyBorder="1" applyAlignment="1">
      <alignment horizontal="center" vertical="center" wrapText="1"/>
    </xf>
    <xf numFmtId="0" fontId="119" fillId="4" borderId="3" xfId="2619" applyNumberFormat="1" applyFont="1" applyFill="1" applyBorder="1" applyAlignment="1">
      <alignment horizontal="center" vertical="center" wrapText="1"/>
    </xf>
    <xf numFmtId="0" fontId="0" fillId="4" borderId="0" xfId="2619" applyFont="1" applyFill="1" applyAlignment="1"/>
    <xf numFmtId="0" fontId="85" fillId="4" borderId="31" xfId="2699" applyFont="1" applyFill="1" applyBorder="1" applyAlignment="1">
      <alignment horizontal="left" vertical="center"/>
    </xf>
    <xf numFmtId="0" fontId="85" fillId="4" borderId="0" xfId="2699" applyFont="1" applyFill="1" applyBorder="1" applyAlignment="1">
      <alignment horizontal="left" vertical="center"/>
    </xf>
    <xf numFmtId="0" fontId="84" fillId="4" borderId="0" xfId="2619" applyFont="1" applyFill="1" applyBorder="1" applyAlignment="1"/>
    <xf numFmtId="0" fontId="110" fillId="4" borderId="0" xfId="2619" applyFont="1" applyFill="1" applyBorder="1" applyAlignment="1"/>
    <xf numFmtId="20" fontId="84" fillId="4" borderId="0" xfId="2619" applyNumberFormat="1" applyFont="1" applyFill="1" applyBorder="1" applyAlignment="1">
      <alignment horizontal="left"/>
    </xf>
    <xf numFmtId="0" fontId="4" fillId="4" borderId="0" xfId="2699" applyFont="1" applyFill="1" applyBorder="1" applyAlignment="1">
      <alignment horizontal="left" vertical="center"/>
    </xf>
    <xf numFmtId="0" fontId="86" fillId="4" borderId="0" xfId="2619" applyFont="1" applyFill="1" applyBorder="1" applyAlignment="1"/>
    <xf numFmtId="0" fontId="86" fillId="4" borderId="0" xfId="2619" applyFont="1" applyFill="1" applyAlignment="1"/>
    <xf numFmtId="0" fontId="120" fillId="4" borderId="0" xfId="2619" applyFont="1" applyFill="1" applyBorder="1" applyAlignment="1"/>
    <xf numFmtId="0" fontId="110" fillId="4" borderId="0" xfId="2619" applyFont="1" applyFill="1" applyBorder="1" applyAlignment="1">
      <alignment horizontal="left" vertical="center" wrapText="1"/>
    </xf>
    <xf numFmtId="0" fontId="121" fillId="4" borderId="0" xfId="2619" applyFont="1" applyFill="1" applyAlignment="1"/>
    <xf numFmtId="0" fontId="85" fillId="0" borderId="0" xfId="2642" applyFont="1" applyFill="1"/>
    <xf numFmtId="0" fontId="85" fillId="4" borderId="0" xfId="2619" applyFont="1" applyFill="1" applyBorder="1" applyAlignment="1"/>
    <xf numFmtId="0" fontId="122" fillId="4" borderId="0" xfId="2619" applyFont="1" applyFill="1" applyAlignment="1"/>
    <xf numFmtId="0" fontId="0" fillId="4" borderId="0" xfId="2619" applyFont="1" applyFill="1" applyBorder="1" applyAlignment="1"/>
    <xf numFmtId="0" fontId="1" fillId="4" borderId="0" xfId="2642" applyFont="1" applyFill="1" applyBorder="1" applyAlignment="1">
      <alignment vertical="center"/>
    </xf>
    <xf numFmtId="0" fontId="85" fillId="4" borderId="0" xfId="2642" applyFont="1" applyFill="1" applyBorder="1" applyAlignment="1">
      <alignment horizontal="center" vertical="center"/>
    </xf>
    <xf numFmtId="0" fontId="88" fillId="4" borderId="0" xfId="2619" applyFont="1" applyFill="1" applyAlignment="1"/>
    <xf numFmtId="0" fontId="0" fillId="0" borderId="0" xfId="2619" applyFont="1" applyAlignment="1">
      <alignment vertical="center"/>
    </xf>
    <xf numFmtId="0" fontId="44" fillId="4" borderId="0" xfId="2619" applyFont="1" applyFill="1" applyBorder="1" applyAlignment="1"/>
    <xf numFmtId="0" fontId="123" fillId="4" borderId="0" xfId="2619" applyFont="1" applyFill="1" applyBorder="1" applyAlignment="1"/>
    <xf numFmtId="0" fontId="1" fillId="4" borderId="0" xfId="2619" applyFont="1" applyFill="1" applyBorder="1" applyAlignment="1"/>
    <xf numFmtId="0" fontId="20" fillId="4" borderId="0" xfId="2699" applyFont="1" applyFill="1" applyAlignment="1">
      <alignment vertical="center"/>
    </xf>
    <xf numFmtId="0" fontId="21" fillId="4" borderId="0" xfId="2699" applyFont="1" applyFill="1" applyAlignment="1">
      <alignment vertical="center"/>
    </xf>
    <xf numFmtId="0" fontId="22" fillId="4" borderId="0" xfId="2699" applyFont="1" applyFill="1" applyAlignment="1">
      <alignment vertical="center"/>
    </xf>
    <xf numFmtId="0" fontId="1" fillId="4" borderId="0" xfId="2619" applyFont="1" applyFill="1" applyAlignment="1"/>
    <xf numFmtId="0" fontId="89" fillId="4" borderId="0" xfId="2619" applyFont="1" applyFill="1" applyAlignment="1"/>
    <xf numFmtId="0" fontId="89" fillId="15" borderId="0" xfId="2619" applyFont="1" applyFill="1" applyAlignment="1"/>
    <xf numFmtId="0" fontId="0" fillId="0" borderId="0" xfId="2619" applyFont="1" applyAlignment="1"/>
    <xf numFmtId="0" fontId="85" fillId="0" borderId="0" xfId="2642" applyFont="1"/>
    <xf numFmtId="0" fontId="39" fillId="2" borderId="0" xfId="2527" applyFont="1" applyFill="1">
      <alignment vertical="center"/>
    </xf>
    <xf numFmtId="0" fontId="39" fillId="2" borderId="0" xfId="2527" applyFont="1" applyFill="1" applyBorder="1" applyAlignment="1"/>
    <xf numFmtId="0" fontId="124" fillId="2" borderId="0" xfId="2527" applyFont="1" applyFill="1" applyAlignment="1"/>
    <xf numFmtId="186" fontId="125" fillId="0" borderId="0" xfId="1964" applyNumberFormat="1" applyFont="1" applyBorder="1" applyAlignment="1">
      <alignment vertical="center"/>
    </xf>
    <xf numFmtId="0" fontId="10" fillId="0" borderId="0" xfId="32" applyFont="1" applyBorder="1" applyAlignment="1" applyProtection="1"/>
    <xf numFmtId="0" fontId="125" fillId="0" borderId="0" xfId="2634" applyFont="1" applyBorder="1"/>
    <xf numFmtId="0" fontId="126" fillId="2" borderId="0" xfId="2527" applyFont="1" applyFill="1" applyBorder="1" applyAlignment="1"/>
    <xf numFmtId="0" fontId="127" fillId="2" borderId="0" xfId="2527" applyFont="1" applyFill="1" applyBorder="1" applyAlignment="1">
      <alignment horizontal="right"/>
    </xf>
    <xf numFmtId="14" fontId="127" fillId="2" borderId="0" xfId="2527" applyNumberFormat="1" applyFont="1" applyFill="1" applyBorder="1" applyAlignment="1">
      <alignment horizontal="left"/>
    </xf>
    <xf numFmtId="186" fontId="11" fillId="0" borderId="0" xfId="2646" applyNumberFormat="1" applyFont="1" applyBorder="1" applyAlignment="1">
      <alignment horizontal="left"/>
    </xf>
    <xf numFmtId="0" fontId="96" fillId="0" borderId="46" xfId="2527" applyFont="1" applyFill="1" applyBorder="1" applyAlignment="1">
      <alignment horizontal="center"/>
    </xf>
    <xf numFmtId="0" fontId="96" fillId="0" borderId="10" xfId="2527" applyFont="1" applyFill="1" applyBorder="1" applyAlignment="1">
      <alignment horizontal="left"/>
    </xf>
    <xf numFmtId="0" fontId="96" fillId="0" borderId="11" xfId="2527" applyFont="1" applyFill="1" applyBorder="1" applyAlignment="1">
      <alignment horizontal="left"/>
    </xf>
    <xf numFmtId="0" fontId="96" fillId="0" borderId="29" xfId="2527" applyFont="1" applyFill="1" applyBorder="1" applyAlignment="1">
      <alignment horizontal="left"/>
    </xf>
    <xf numFmtId="186" fontId="125" fillId="0" borderId="0" xfId="2646" applyNumberFormat="1" applyFont="1" applyFill="1" applyBorder="1"/>
    <xf numFmtId="0" fontId="128" fillId="0" borderId="0" xfId="2634" applyFont="1" applyBorder="1"/>
    <xf numFmtId="0" fontId="96" fillId="0" borderId="5" xfId="2527" applyFont="1" applyFill="1" applyBorder="1" applyAlignment="1">
      <alignment horizontal="center" vertical="center" wrapText="1"/>
    </xf>
    <xf numFmtId="0" fontId="96" fillId="0" borderId="46" xfId="2527" applyFont="1" applyFill="1" applyBorder="1" applyAlignment="1">
      <alignment horizontal="left"/>
    </xf>
    <xf numFmtId="0" fontId="96" fillId="0" borderId="47" xfId="2527" applyFont="1" applyFill="1" applyBorder="1" applyAlignment="1">
      <alignment horizontal="left"/>
    </xf>
    <xf numFmtId="0" fontId="96" fillId="0" borderId="0" xfId="2527" applyFont="1" applyFill="1" applyBorder="1" applyAlignment="1"/>
    <xf numFmtId="0" fontId="96" fillId="0" borderId="32" xfId="2527" applyFont="1" applyFill="1" applyBorder="1" applyAlignment="1"/>
    <xf numFmtId="14" fontId="129" fillId="0" borderId="0" xfId="2634" applyNumberFormat="1" applyFont="1" applyBorder="1" applyAlignment="1">
      <alignment horizontal="center" vertical="center" wrapText="1"/>
    </xf>
    <xf numFmtId="0" fontId="96" fillId="0" borderId="31" xfId="2527" applyFont="1" applyFill="1" applyBorder="1" applyAlignment="1">
      <alignment horizontal="center" vertical="center" wrapText="1"/>
    </xf>
    <xf numFmtId="0" fontId="96" fillId="0" borderId="48" xfId="2527" applyFont="1" applyFill="1" applyBorder="1" applyAlignment="1"/>
    <xf numFmtId="186" fontId="130" fillId="0" borderId="0" xfId="2646" applyNumberFormat="1" applyFont="1" applyFill="1" applyBorder="1" applyAlignment="1">
      <alignment horizontal="center"/>
    </xf>
    <xf numFmtId="186" fontId="11" fillId="0" borderId="0" xfId="2646" applyNumberFormat="1" applyFont="1" applyBorder="1" applyAlignment="1">
      <alignment horizontal="center" vertical="top" wrapText="1"/>
    </xf>
    <xf numFmtId="0" fontId="96" fillId="0" borderId="27" xfId="2527" applyFont="1" applyFill="1" applyBorder="1" applyAlignment="1">
      <alignment horizontal="center" vertical="center" wrapText="1"/>
    </xf>
    <xf numFmtId="0" fontId="96" fillId="0" borderId="49" xfId="2527" applyFont="1" applyFill="1" applyBorder="1" applyAlignment="1"/>
    <xf numFmtId="0" fontId="96" fillId="0" borderId="28" xfId="2527" applyFont="1" applyFill="1" applyBorder="1" applyAlignment="1"/>
    <xf numFmtId="0" fontId="96" fillId="0" borderId="4" xfId="2527" applyFont="1" applyFill="1" applyBorder="1" applyAlignment="1"/>
    <xf numFmtId="0" fontId="96" fillId="0" borderId="5" xfId="2527" applyFont="1" applyFill="1" applyBorder="1" applyAlignment="1">
      <alignment horizontal="center"/>
    </xf>
    <xf numFmtId="0" fontId="96" fillId="0" borderId="46" xfId="2527" applyFont="1" applyFill="1" applyBorder="1" applyAlignment="1">
      <alignment horizontal="center" vertical="center" wrapText="1"/>
    </xf>
    <xf numFmtId="0" fontId="96" fillId="0" borderId="46" xfId="2527" applyFont="1" applyFill="1" applyBorder="1" applyAlignment="1"/>
    <xf numFmtId="0" fontId="96" fillId="0" borderId="50" xfId="2527" applyFont="1" applyFill="1" applyBorder="1" applyAlignment="1"/>
    <xf numFmtId="0" fontId="96" fillId="0" borderId="47" xfId="2527" applyFont="1" applyFill="1" applyBorder="1" applyAlignment="1"/>
    <xf numFmtId="0" fontId="96" fillId="0" borderId="49" xfId="2527" applyFont="1" applyFill="1" applyBorder="1" applyAlignment="1">
      <alignment horizontal="center" vertical="center" wrapText="1"/>
    </xf>
    <xf numFmtId="0" fontId="96" fillId="0" borderId="48" xfId="2527" applyFont="1" applyFill="1" applyBorder="1" applyAlignment="1">
      <alignment horizontal="center"/>
    </xf>
    <xf numFmtId="186" fontId="128" fillId="0" borderId="0" xfId="2634" applyNumberFormat="1" applyFont="1" applyBorder="1"/>
    <xf numFmtId="203" fontId="11" fillId="0" borderId="0" xfId="2646" applyNumberFormat="1" applyFont="1" applyBorder="1" applyAlignment="1">
      <alignment horizontal="center" vertical="top" wrapText="1"/>
    </xf>
    <xf numFmtId="0" fontId="96" fillId="16" borderId="32" xfId="2527" applyFont="1" applyFill="1" applyBorder="1" applyAlignment="1"/>
    <xf numFmtId="0" fontId="131" fillId="0" borderId="0" xfId="2527" applyFont="1" applyFill="1" applyBorder="1" applyAlignment="1"/>
    <xf numFmtId="0" fontId="131" fillId="0" borderId="48" xfId="2527" applyFont="1" applyFill="1" applyBorder="1" applyAlignment="1"/>
    <xf numFmtId="0" fontId="131" fillId="0" borderId="32" xfId="2527" applyFont="1" applyFill="1" applyBorder="1" applyAlignment="1"/>
    <xf numFmtId="0" fontId="96" fillId="16" borderId="50" xfId="2527" applyFont="1" applyFill="1" applyBorder="1" applyAlignment="1"/>
    <xf numFmtId="0" fontId="96" fillId="16" borderId="0" xfId="2527" applyFont="1" applyFill="1" applyBorder="1" applyAlignment="1"/>
    <xf numFmtId="0" fontId="0" fillId="0" borderId="0" xfId="2634"/>
    <xf numFmtId="0" fontId="110" fillId="0" borderId="5" xfId="2527" applyFont="1" applyFill="1" applyBorder="1" applyAlignment="1">
      <alignment horizontal="center" vertical="center" wrapText="1"/>
    </xf>
    <xf numFmtId="0" fontId="110" fillId="0" borderId="46" xfId="2527" applyFont="1" applyFill="1" applyBorder="1" applyAlignment="1"/>
    <xf numFmtId="0" fontId="110" fillId="0" borderId="50" xfId="2527" applyFont="1" applyFill="1" applyBorder="1" applyAlignment="1"/>
    <xf numFmtId="0" fontId="110" fillId="0" borderId="47" xfId="2527" applyFont="1" applyFill="1" applyBorder="1" applyAlignment="1"/>
    <xf numFmtId="0" fontId="110" fillId="0" borderId="31" xfId="2527" applyFont="1" applyFill="1" applyBorder="1" applyAlignment="1">
      <alignment horizontal="center" vertical="center" wrapText="1"/>
    </xf>
    <xf numFmtId="0" fontId="110" fillId="0" borderId="48" xfId="2527" applyFont="1" applyFill="1" applyBorder="1" applyAlignment="1"/>
    <xf numFmtId="0" fontId="110" fillId="0" borderId="0" xfId="2527" applyFont="1" applyFill="1" applyBorder="1" applyAlignment="1"/>
    <xf numFmtId="0" fontId="110" fillId="0" borderId="32" xfId="2527" applyFont="1" applyFill="1" applyBorder="1" applyAlignment="1"/>
    <xf numFmtId="0" fontId="110" fillId="16" borderId="0" xfId="2527" applyFont="1" applyFill="1" applyBorder="1" applyAlignment="1"/>
    <xf numFmtId="0" fontId="110" fillId="16" borderId="32" xfId="2527" applyFont="1" applyFill="1" applyBorder="1" applyAlignment="1"/>
    <xf numFmtId="0" fontId="110" fillId="0" borderId="48" xfId="2527" applyFont="1" applyFill="1" applyBorder="1" applyAlignment="1">
      <alignment horizontal="center" vertical="center" wrapText="1"/>
    </xf>
    <xf numFmtId="186" fontId="132" fillId="0" borderId="0" xfId="2646" applyNumberFormat="1" applyFont="1" applyFill="1" applyBorder="1" applyAlignment="1">
      <alignment horizontal="left"/>
    </xf>
    <xf numFmtId="186" fontId="11" fillId="0" borderId="0" xfId="2646" applyNumberFormat="1" applyFont="1" applyBorder="1" applyAlignment="1">
      <alignment horizontal="center"/>
    </xf>
    <xf numFmtId="186" fontId="11" fillId="0" borderId="0" xfId="2646" applyNumberFormat="1" applyFont="1" applyFill="1" applyBorder="1" applyAlignment="1">
      <alignment horizontal="center"/>
    </xf>
    <xf numFmtId="0" fontId="133" fillId="0" borderId="48" xfId="2527" applyFont="1" applyFill="1" applyBorder="1" applyAlignment="1"/>
    <xf numFmtId="0" fontId="110" fillId="0" borderId="27" xfId="2527" applyFont="1" applyFill="1" applyBorder="1" applyAlignment="1">
      <alignment horizontal="center" vertical="center" wrapText="1"/>
    </xf>
    <xf numFmtId="0" fontId="110" fillId="0" borderId="49" xfId="2527" applyFont="1" applyFill="1" applyBorder="1" applyAlignment="1"/>
    <xf numFmtId="0" fontId="110" fillId="0" borderId="28" xfId="2527" applyFont="1" applyFill="1" applyBorder="1" applyAlignment="1"/>
    <xf numFmtId="0" fontId="131" fillId="0" borderId="49" xfId="2527" applyFont="1" applyFill="1" applyBorder="1" applyAlignment="1"/>
    <xf numFmtId="0" fontId="131" fillId="0" borderId="28" xfId="2527" applyFont="1" applyFill="1" applyBorder="1" applyAlignment="1"/>
    <xf numFmtId="0" fontId="0" fillId="0" borderId="0" xfId="2613" applyFont="1" applyAlignment="1">
      <alignment vertical="center"/>
    </xf>
    <xf numFmtId="0" fontId="0" fillId="0" borderId="0" xfId="2613" applyAlignment="1">
      <alignment vertical="center"/>
    </xf>
    <xf numFmtId="1" fontId="134" fillId="19" borderId="51" xfId="1958" applyNumberFormat="1" applyFont="1" applyFill="1" applyBorder="1" applyAlignment="1">
      <alignment horizontal="right" vertical="top" indent="2" shrinkToFit="1"/>
    </xf>
    <xf numFmtId="1" fontId="134" fillId="19" borderId="52" xfId="1958" applyNumberFormat="1" applyFont="1" applyFill="1" applyBorder="1" applyAlignment="1">
      <alignment horizontal="right" vertical="top" indent="2" shrinkToFit="1"/>
    </xf>
    <xf numFmtId="203" fontId="135" fillId="2" borderId="0" xfId="2645" applyNumberFormat="1" applyFont="1" applyFill="1" applyBorder="1" applyAlignment="1">
      <alignment horizontal="center"/>
    </xf>
    <xf numFmtId="0" fontId="0" fillId="2" borderId="0" xfId="2652" applyFont="1" applyFill="1"/>
    <xf numFmtId="186" fontId="136" fillId="2" borderId="0" xfId="2652" applyNumberFormat="1" applyFont="1" applyFill="1" applyAlignment="1">
      <alignment horizontal="center" vertical="center"/>
    </xf>
    <xf numFmtId="186" fontId="136" fillId="2" borderId="0" xfId="2646" applyNumberFormat="1" applyFont="1" applyFill="1" applyBorder="1"/>
    <xf numFmtId="186" fontId="125" fillId="2" borderId="0" xfId="2646" applyNumberFormat="1" applyFont="1" applyFill="1" applyBorder="1"/>
    <xf numFmtId="186" fontId="9" fillId="2" borderId="0" xfId="13" applyNumberFormat="1" applyFont="1" applyFill="1" applyAlignment="1">
      <alignment horizontal="left"/>
    </xf>
    <xf numFmtId="0" fontId="137" fillId="2" borderId="0" xfId="2649" applyFill="1"/>
    <xf numFmtId="186" fontId="11" fillId="2" borderId="0" xfId="2638" applyNumberFormat="1" applyFont="1" applyFill="1" applyAlignment="1">
      <alignment horizontal="right"/>
    </xf>
    <xf numFmtId="0" fontId="138" fillId="2" borderId="0" xfId="2649" applyFont="1" applyFill="1"/>
    <xf numFmtId="0" fontId="51" fillId="0" borderId="53" xfId="2652" applyNumberFormat="1" applyFont="1" applyFill="1" applyBorder="1" applyAlignment="1">
      <alignment horizontal="center" vertical="center"/>
    </xf>
    <xf numFmtId="186" fontId="9" fillId="0" borderId="54" xfId="2652" applyNumberFormat="1" applyFont="1" applyFill="1" applyBorder="1" applyAlignment="1">
      <alignment horizontal="center" vertical="center" wrapText="1"/>
    </xf>
    <xf numFmtId="186" fontId="9" fillId="0" borderId="54" xfId="2646" applyNumberFormat="1" applyFont="1" applyFill="1" applyBorder="1" applyAlignment="1">
      <alignment horizontal="center" vertical="center" wrapText="1"/>
    </xf>
    <xf numFmtId="186" fontId="9" fillId="0" borderId="54" xfId="2638" applyNumberFormat="1" applyFont="1" applyFill="1" applyBorder="1" applyAlignment="1">
      <alignment horizontal="center" vertical="center" wrapText="1"/>
    </xf>
    <xf numFmtId="186" fontId="9" fillId="0" borderId="54" xfId="13" applyNumberFormat="1" applyFont="1" applyFill="1" applyBorder="1" applyAlignment="1">
      <alignment horizontal="center" vertical="center" wrapText="1"/>
    </xf>
    <xf numFmtId="186" fontId="130" fillId="0" borderId="53" xfId="2646" applyNumberFormat="1" applyFont="1" applyFill="1" applyBorder="1" applyAlignment="1">
      <alignment horizontal="center"/>
    </xf>
    <xf numFmtId="186" fontId="130" fillId="0" borderId="54" xfId="2646" applyNumberFormat="1" applyFont="1" applyFill="1" applyBorder="1" applyAlignment="1">
      <alignment horizontal="center"/>
    </xf>
    <xf numFmtId="214" fontId="139" fillId="0" borderId="55" xfId="2649" applyNumberFormat="1" applyFont="1" applyFill="1" applyBorder="1" applyAlignment="1">
      <alignment horizontal="center" vertical="center"/>
    </xf>
    <xf numFmtId="0" fontId="57" fillId="0" borderId="1" xfId="0" applyFont="1" applyFill="1" applyBorder="1" applyAlignment="1">
      <alignment horizontal="center"/>
    </xf>
    <xf numFmtId="214" fontId="139" fillId="0" borderId="56" xfId="2649" applyNumberFormat="1" applyFont="1" applyFill="1" applyBorder="1" applyAlignment="1">
      <alignment horizontal="center" vertical="center"/>
    </xf>
    <xf numFmtId="0" fontId="57" fillId="0" borderId="1" xfId="0" applyFont="1" applyFill="1" applyBorder="1" applyAlignment="1">
      <alignment horizontal="center" vertical="center"/>
    </xf>
    <xf numFmtId="214" fontId="139" fillId="0" borderId="57" xfId="2649" applyNumberFormat="1" applyFont="1" applyFill="1" applyBorder="1" applyAlignment="1">
      <alignment horizontal="center" vertical="center"/>
    </xf>
    <xf numFmtId="214" fontId="139" fillId="0" borderId="58" xfId="2649" applyNumberFormat="1" applyFont="1" applyFill="1" applyBorder="1" applyAlignment="1">
      <alignment horizontal="center" vertical="center"/>
    </xf>
    <xf numFmtId="0" fontId="139" fillId="0" borderId="0" xfId="2649" applyFont="1" applyFill="1" applyAlignment="1">
      <alignment vertical="center"/>
    </xf>
    <xf numFmtId="178" fontId="140" fillId="0" borderId="0" xfId="2649" applyNumberFormat="1" applyFont="1" applyFill="1" applyAlignment="1">
      <alignment vertical="center"/>
    </xf>
    <xf numFmtId="0" fontId="141" fillId="0" borderId="59" xfId="2649" applyFont="1" applyFill="1" applyBorder="1" applyAlignment="1">
      <alignment vertical="center"/>
    </xf>
    <xf numFmtId="0" fontId="141" fillId="0" borderId="60" xfId="2649" applyFont="1" applyFill="1" applyBorder="1" applyAlignment="1">
      <alignment vertical="center"/>
    </xf>
    <xf numFmtId="0" fontId="113" fillId="0" borderId="1" xfId="0" applyFont="1" applyFill="1" applyBorder="1" applyAlignment="1">
      <alignment horizontal="center" vertical="center"/>
    </xf>
    <xf numFmtId="0" fontId="141" fillId="0" borderId="61" xfId="2649" applyFont="1" applyFill="1" applyBorder="1" applyAlignment="1">
      <alignment vertical="center"/>
    </xf>
    <xf numFmtId="0" fontId="122" fillId="0" borderId="0" xfId="2176" applyFont="1" applyFill="1"/>
    <xf numFmtId="0" fontId="125" fillId="0" borderId="0" xfId="2649" applyFont="1"/>
    <xf numFmtId="0" fontId="11" fillId="2" borderId="0" xfId="2649" applyFont="1" applyFill="1"/>
    <xf numFmtId="0" fontId="128" fillId="0" borderId="0" xfId="2649" applyFont="1"/>
    <xf numFmtId="0" fontId="31" fillId="0" borderId="0" xfId="32" applyAlignment="1" applyProtection="1"/>
    <xf numFmtId="186" fontId="9" fillId="0" borderId="62" xfId="2638" applyNumberFormat="1" applyFont="1" applyFill="1" applyBorder="1" applyAlignment="1">
      <alignment horizontal="center" vertical="center" wrapText="1"/>
    </xf>
    <xf numFmtId="186" fontId="130" fillId="0" borderId="44" xfId="2646" applyNumberFormat="1" applyFont="1" applyFill="1" applyBorder="1" applyAlignment="1">
      <alignment horizontal="center"/>
    </xf>
    <xf numFmtId="0" fontId="139" fillId="0" borderId="0" xfId="2649" applyFont="1" applyAlignment="1">
      <alignment vertical="center"/>
    </xf>
    <xf numFmtId="0" fontId="0" fillId="0" borderId="0" xfId="2590" applyFont="1" applyAlignment="1">
      <alignment vertical="center"/>
    </xf>
    <xf numFmtId="0" fontId="137" fillId="0" borderId="0" xfId="2649" applyFill="1"/>
    <xf numFmtId="0" fontId="18" fillId="0" borderId="0" xfId="2590" applyFont="1" applyAlignment="1">
      <alignment vertical="center"/>
    </xf>
    <xf numFmtId="0" fontId="142" fillId="20" borderId="0" xfId="0" applyFont="1" applyFill="1" applyAlignment="1">
      <alignment horizontal="center" vertical="center"/>
    </xf>
    <xf numFmtId="0" fontId="143" fillId="15" borderId="0" xfId="0" applyFont="1" applyFill="1" applyAlignment="1"/>
    <xf numFmtId="0" fontId="144" fillId="15" borderId="0" xfId="0" applyFont="1" applyFill="1" applyAlignment="1"/>
    <xf numFmtId="0" fontId="74" fillId="15" borderId="0" xfId="0" applyFont="1" applyFill="1" applyAlignment="1"/>
    <xf numFmtId="0" fontId="69" fillId="15" borderId="0" xfId="0" applyFont="1" applyFill="1" applyAlignment="1">
      <alignment vertical="center"/>
    </xf>
    <xf numFmtId="0" fontId="145" fillId="15" borderId="0" xfId="0" applyFont="1" applyFill="1" applyAlignment="1"/>
    <xf numFmtId="0" fontId="146" fillId="15" borderId="0" xfId="0" applyFont="1" applyFill="1" applyAlignment="1">
      <alignment vertical="center"/>
    </xf>
    <xf numFmtId="0" fontId="147" fillId="15" borderId="0" xfId="0" applyFont="1" applyFill="1" applyAlignment="1"/>
    <xf numFmtId="0" fontId="109" fillId="15" borderId="0" xfId="0" applyFont="1" applyFill="1" applyAlignment="1"/>
    <xf numFmtId="0" fontId="19" fillId="15" borderId="0" xfId="0" applyFont="1" applyFill="1" applyBorder="1" applyAlignment="1"/>
    <xf numFmtId="0" fontId="148" fillId="2" borderId="0" xfId="0" applyFont="1" applyFill="1" applyBorder="1" applyAlignment="1"/>
    <xf numFmtId="0" fontId="148" fillId="15" borderId="0" xfId="0" applyFont="1" applyFill="1" applyBorder="1" applyAlignment="1"/>
    <xf numFmtId="0" fontId="149" fillId="15" borderId="0" xfId="0" applyFont="1" applyFill="1" applyBorder="1" applyAlignment="1"/>
    <xf numFmtId="0" fontId="150" fillId="15" borderId="0" xfId="0" applyFont="1" applyFill="1" applyBorder="1" applyAlignment="1"/>
    <xf numFmtId="0" fontId="151" fillId="15" borderId="0" xfId="0" applyFont="1" applyFill="1" applyAlignment="1"/>
    <xf numFmtId="0" fontId="152" fillId="15" borderId="0" xfId="0" applyFont="1" applyFill="1" applyAlignment="1">
      <alignment vertical="center"/>
    </xf>
    <xf numFmtId="0" fontId="19" fillId="15" borderId="0" xfId="0" applyFont="1" applyFill="1" applyAlignment="1">
      <alignment vertical="center"/>
    </xf>
    <xf numFmtId="0" fontId="19" fillId="15" borderId="0" xfId="0" applyFont="1" applyFill="1" applyAlignment="1">
      <alignment horizontal="center" vertical="center"/>
    </xf>
    <xf numFmtId="0" fontId="153" fillId="15" borderId="0" xfId="0" applyFont="1" applyFill="1" applyBorder="1" applyAlignment="1"/>
    <xf numFmtId="0" fontId="153" fillId="15" borderId="0" xfId="0" applyFont="1" applyFill="1" applyAlignment="1">
      <alignment horizontal="center" vertical="center"/>
    </xf>
    <xf numFmtId="0" fontId="148" fillId="15" borderId="0" xfId="0" applyFont="1" applyFill="1" applyAlignment="1">
      <alignment vertical="center"/>
    </xf>
    <xf numFmtId="0" fontId="148" fillId="15" borderId="0" xfId="0" applyFont="1" applyFill="1" applyAlignment="1">
      <alignment horizontal="center" vertical="center"/>
    </xf>
    <xf numFmtId="0" fontId="150" fillId="15" borderId="0" xfId="0" applyFont="1" applyFill="1" applyAlignment="1">
      <alignment horizontal="center" vertical="center"/>
    </xf>
    <xf numFmtId="0" fontId="150" fillId="15" borderId="0" xfId="0" applyFont="1" applyFill="1" applyAlignment="1">
      <alignment vertical="center"/>
    </xf>
    <xf numFmtId="0" fontId="154" fillId="4" borderId="0" xfId="2699" applyFont="1" applyFill="1" applyAlignment="1">
      <alignment horizontal="center" vertical="center"/>
    </xf>
    <xf numFmtId="0" fontId="119" fillId="4" borderId="0" xfId="1180" applyFont="1" applyFill="1" applyAlignment="1">
      <alignment vertical="center"/>
    </xf>
    <xf numFmtId="0" fontId="155" fillId="4" borderId="0" xfId="2699" applyFont="1" applyFill="1" applyAlignment="1">
      <alignment vertical="center"/>
    </xf>
    <xf numFmtId="0" fontId="24" fillId="21" borderId="63" xfId="1180" applyNumberFormat="1" applyFont="1" applyFill="1" applyBorder="1" applyAlignment="1">
      <alignment horizontal="center" vertical="center"/>
    </xf>
    <xf numFmtId="0" fontId="24" fillId="21" borderId="0" xfId="1180" applyNumberFormat="1" applyFont="1" applyFill="1" applyBorder="1" applyAlignment="1">
      <alignment horizontal="center" vertical="center"/>
    </xf>
    <xf numFmtId="0" fontId="10" fillId="2" borderId="0" xfId="1456" applyFont="1" applyFill="1" applyAlignment="1" applyProtection="1">
      <alignment vertical="center"/>
    </xf>
    <xf numFmtId="0" fontId="0" fillId="15" borderId="0" xfId="1180" applyFont="1" applyFill="1" applyAlignment="1">
      <alignment vertical="center"/>
    </xf>
    <xf numFmtId="0" fontId="156" fillId="22" borderId="64" xfId="1180" applyNumberFormat="1" applyFont="1" applyFill="1" applyBorder="1" applyAlignment="1">
      <alignment horizontal="center" vertical="center"/>
    </xf>
    <xf numFmtId="0" fontId="157" fillId="22" borderId="65" xfId="1180" applyNumberFormat="1" applyFont="1" applyFill="1" applyBorder="1" applyAlignment="1">
      <alignment horizontal="center" vertical="center"/>
    </xf>
    <xf numFmtId="0" fontId="158" fillId="22" borderId="65" xfId="1180" applyNumberFormat="1" applyFont="1" applyFill="1" applyBorder="1" applyAlignment="1">
      <alignment horizontal="center" vertical="center"/>
    </xf>
    <xf numFmtId="0" fontId="159" fillId="23" borderId="0" xfId="1180" applyFont="1" applyFill="1" applyAlignment="1">
      <alignment vertical="center"/>
    </xf>
    <xf numFmtId="0" fontId="159" fillId="23" borderId="1" xfId="1180" applyFont="1" applyFill="1" applyBorder="1" applyAlignment="1">
      <alignment vertical="center"/>
    </xf>
    <xf numFmtId="0" fontId="160" fillId="24" borderId="66" xfId="1180" applyNumberFormat="1" applyFont="1" applyFill="1" applyBorder="1" applyAlignment="1">
      <alignment horizontal="center" vertical="center" wrapText="1"/>
    </xf>
    <xf numFmtId="0" fontId="0" fillId="24" borderId="1" xfId="1180" applyNumberFormat="1" applyFont="1" applyFill="1" applyBorder="1" applyAlignment="1">
      <alignment horizontal="center" vertical="center" wrapText="1"/>
    </xf>
    <xf numFmtId="0" fontId="149" fillId="0" borderId="1" xfId="0" applyFont="1" applyFill="1" applyBorder="1" applyAlignment="1">
      <alignment horizontal="center" vertical="center"/>
    </xf>
    <xf numFmtId="0" fontId="149" fillId="15" borderId="1" xfId="0" applyFont="1" applyFill="1" applyBorder="1" applyAlignment="1">
      <alignment horizontal="center" vertical="center"/>
    </xf>
    <xf numFmtId="0" fontId="148" fillId="16" borderId="1" xfId="0" applyFont="1" applyFill="1" applyBorder="1" applyAlignment="1">
      <alignment horizontal="center" vertical="center"/>
    </xf>
    <xf numFmtId="224" fontId="161" fillId="16" borderId="1" xfId="0" applyNumberFormat="1" applyFont="1" applyFill="1" applyBorder="1" applyAlignment="1">
      <alignment horizontal="center" vertical="center"/>
    </xf>
    <xf numFmtId="0" fontId="0" fillId="0" borderId="1" xfId="2489" applyBorder="1" applyAlignment="1">
      <alignment horizontal="center" vertical="center"/>
    </xf>
    <xf numFmtId="0" fontId="19" fillId="15" borderId="0" xfId="0" applyFont="1" applyFill="1" applyAlignment="1">
      <alignment horizontal="left" vertical="center"/>
    </xf>
    <xf numFmtId="0" fontId="149" fillId="15" borderId="0" xfId="0" applyFont="1" applyFill="1" applyAlignment="1">
      <alignment horizontal="center" vertical="center"/>
    </xf>
    <xf numFmtId="0" fontId="162" fillId="15" borderId="0" xfId="0" applyFont="1" applyFill="1" applyAlignment="1">
      <alignment vertical="center"/>
    </xf>
    <xf numFmtId="0" fontId="163" fillId="15" borderId="0" xfId="0" applyFont="1" applyFill="1" applyAlignment="1">
      <alignment vertical="center"/>
    </xf>
    <xf numFmtId="0" fontId="19" fillId="15" borderId="0" xfId="0" applyFont="1" applyFill="1" applyAlignment="1">
      <alignment horizontal="left" vertical="center" wrapText="1"/>
    </xf>
    <xf numFmtId="0" fontId="85" fillId="4" borderId="48" xfId="0" applyNumberFormat="1" applyFont="1" applyFill="1" applyBorder="1" applyAlignment="1">
      <alignment horizontal="left" vertical="center"/>
    </xf>
    <xf numFmtId="0" fontId="85" fillId="4" borderId="0" xfId="0" applyNumberFormat="1" applyFont="1" applyFill="1" applyBorder="1" applyAlignment="1">
      <alignment horizontal="left" vertical="center"/>
    </xf>
    <xf numFmtId="0" fontId="85" fillId="4" borderId="0" xfId="0" applyNumberFormat="1" applyFont="1" applyFill="1" applyBorder="1" applyAlignment="1">
      <alignment horizontal="center"/>
    </xf>
    <xf numFmtId="0" fontId="110" fillId="4" borderId="0" xfId="0" applyFont="1" applyFill="1" applyBorder="1" applyAlignment="1"/>
    <xf numFmtId="0" fontId="84" fillId="9" borderId="67" xfId="0" applyNumberFormat="1" applyFont="1" applyFill="1" applyBorder="1" applyAlignment="1">
      <alignment horizontal="left" vertical="center"/>
    </xf>
    <xf numFmtId="0" fontId="84" fillId="9" borderId="0" xfId="0" applyNumberFormat="1" applyFont="1" applyFill="1" applyBorder="1" applyAlignment="1">
      <alignment horizontal="center" vertical="center"/>
    </xf>
    <xf numFmtId="0" fontId="84" fillId="9" borderId="0" xfId="0" applyNumberFormat="1" applyFont="1" applyFill="1" applyBorder="1" applyAlignment="1">
      <alignment horizontal="center"/>
    </xf>
    <xf numFmtId="0" fontId="58" fillId="4" borderId="0" xfId="1180" applyFont="1" applyFill="1" applyAlignment="1">
      <alignment vertical="center"/>
    </xf>
    <xf numFmtId="0" fontId="0" fillId="0" borderId="0" xfId="1180" applyFont="1" applyAlignment="1">
      <alignment vertical="center"/>
    </xf>
    <xf numFmtId="0" fontId="164" fillId="0" borderId="0" xfId="0" applyFont="1"/>
    <xf numFmtId="203" fontId="165" fillId="25" borderId="5" xfId="2501" applyNumberFormat="1" applyFont="1" applyFill="1" applyBorder="1" applyAlignment="1" applyProtection="1">
      <alignment horizontal="center" vertical="center" wrapText="1"/>
    </xf>
    <xf numFmtId="49" fontId="166" fillId="25" borderId="1" xfId="2730" applyNumberFormat="1" applyFont="1" applyFill="1" applyBorder="1" applyAlignment="1">
      <alignment horizontal="center" vertical="center"/>
    </xf>
    <xf numFmtId="49" fontId="166" fillId="25" borderId="29" xfId="2730" applyNumberFormat="1" applyFont="1" applyFill="1" applyBorder="1" applyAlignment="1">
      <alignment horizontal="center" vertical="center"/>
    </xf>
    <xf numFmtId="0" fontId="166" fillId="25" borderId="29" xfId="2730" applyFont="1" applyFill="1" applyBorder="1" applyAlignment="1">
      <alignment horizontal="center" vertical="center"/>
    </xf>
    <xf numFmtId="49" fontId="167" fillId="25" borderId="5" xfId="1864" applyNumberFormat="1" applyFont="1" applyFill="1" applyBorder="1" applyAlignment="1" applyProtection="1">
      <alignment horizontal="center" vertical="center"/>
    </xf>
    <xf numFmtId="203" fontId="165" fillId="25" borderId="27" xfId="2501" applyNumberFormat="1" applyFont="1" applyFill="1" applyBorder="1" applyAlignment="1" applyProtection="1">
      <alignment horizontal="center" vertical="center" wrapText="1"/>
    </xf>
    <xf numFmtId="224" fontId="167" fillId="25" borderId="1" xfId="1739" applyNumberFormat="1" applyFont="1" applyFill="1" applyBorder="1" applyAlignment="1" applyProtection="1">
      <alignment horizontal="center" vertical="center" wrapText="1"/>
    </xf>
    <xf numFmtId="197" fontId="51" fillId="25" borderId="1" xfId="1864" applyNumberFormat="1" applyFont="1" applyFill="1" applyBorder="1" applyAlignment="1" applyProtection="1">
      <alignment horizontal="center" vertical="center" wrapText="1"/>
    </xf>
    <xf numFmtId="197" fontId="93" fillId="25" borderId="1" xfId="1864" applyNumberFormat="1" applyFont="1" applyFill="1" applyBorder="1" applyAlignment="1" applyProtection="1">
      <alignment horizontal="center" vertical="center" wrapText="1"/>
    </xf>
    <xf numFmtId="49" fontId="51" fillId="25" borderId="1" xfId="1864" applyNumberFormat="1" applyFont="1" applyFill="1" applyBorder="1" applyAlignment="1" applyProtection="1">
      <alignment horizontal="center" vertical="center" wrapText="1"/>
    </xf>
    <xf numFmtId="0" fontId="168" fillId="25" borderId="1" xfId="2731" applyFont="1" applyFill="1" applyBorder="1" applyAlignment="1">
      <alignment horizontal="center" vertical="center"/>
    </xf>
    <xf numFmtId="2" fontId="169" fillId="26" borderId="1" xfId="2731" applyNumberFormat="1" applyFont="1" applyFill="1" applyBorder="1" applyAlignment="1">
      <alignment horizontal="center" vertical="center"/>
    </xf>
    <xf numFmtId="224" fontId="166" fillId="25" borderId="1" xfId="2731" applyNumberFormat="1" applyFont="1" applyFill="1" applyBorder="1" applyAlignment="1">
      <alignment horizontal="center" vertical="center"/>
    </xf>
    <xf numFmtId="0" fontId="19" fillId="16" borderId="1" xfId="2731" applyFont="1" applyFill="1" applyBorder="1" applyAlignment="1">
      <alignment horizontal="center" vertical="center"/>
    </xf>
    <xf numFmtId="2" fontId="19" fillId="16" borderId="1" xfId="2731" applyNumberFormat="1" applyFont="1" applyFill="1" applyBorder="1" applyAlignment="1">
      <alignment horizontal="center" vertical="center"/>
    </xf>
    <xf numFmtId="2" fontId="169" fillId="16" borderId="1" xfId="2731" applyNumberFormat="1" applyFont="1" applyFill="1" applyBorder="1" applyAlignment="1">
      <alignment horizontal="center" vertical="center"/>
    </xf>
    <xf numFmtId="2" fontId="19" fillId="16" borderId="5" xfId="2731" applyNumberFormat="1" applyFont="1" applyFill="1" applyBorder="1" applyAlignment="1">
      <alignment horizontal="center" vertical="center"/>
    </xf>
    <xf numFmtId="2" fontId="169" fillId="16" borderId="5" xfId="2731" applyNumberFormat="1" applyFont="1" applyFill="1" applyBorder="1" applyAlignment="1">
      <alignment horizontal="center" vertical="center"/>
    </xf>
    <xf numFmtId="0" fontId="170" fillId="25" borderId="10" xfId="2731" applyFont="1" applyFill="1" applyBorder="1" applyAlignment="1">
      <alignment horizontal="left" vertical="center"/>
    </xf>
    <xf numFmtId="0" fontId="170" fillId="25" borderId="11" xfId="2731" applyFont="1" applyFill="1" applyBorder="1" applyAlignment="1">
      <alignment horizontal="left" vertical="center"/>
    </xf>
    <xf numFmtId="0" fontId="169" fillId="25" borderId="1" xfId="2731" applyFont="1" applyFill="1" applyBorder="1" applyAlignment="1">
      <alignment horizontal="left" vertical="center"/>
    </xf>
    <xf numFmtId="0" fontId="169" fillId="25" borderId="11" xfId="2731" applyFont="1" applyFill="1" applyBorder="1" applyAlignment="1">
      <alignment horizontal="left" vertical="center"/>
    </xf>
    <xf numFmtId="0" fontId="171" fillId="24" borderId="0" xfId="1180" applyFont="1" applyFill="1" applyAlignment="1">
      <alignment vertical="center"/>
    </xf>
    <xf numFmtId="0" fontId="172" fillId="24" borderId="0" xfId="1180" applyFont="1" applyFill="1" applyAlignment="1">
      <alignment vertical="center"/>
    </xf>
    <xf numFmtId="0" fontId="173" fillId="24" borderId="0" xfId="1180" applyFont="1" applyFill="1" applyAlignment="1">
      <alignment horizontal="left" vertical="center" wrapText="1"/>
    </xf>
    <xf numFmtId="0" fontId="172" fillId="24" borderId="0" xfId="1180" applyFont="1" applyFill="1" applyAlignment="1">
      <alignment horizontal="left" vertical="center" wrapText="1"/>
    </xf>
    <xf numFmtId="0" fontId="58" fillId="0" borderId="0" xfId="0" applyFont="1"/>
    <xf numFmtId="0" fontId="170" fillId="25" borderId="29" xfId="2731" applyFont="1" applyFill="1" applyBorder="1" applyAlignment="1">
      <alignment horizontal="left" vertical="center"/>
    </xf>
    <xf numFmtId="0" fontId="169" fillId="25" borderId="29" xfId="2731" applyFont="1" applyFill="1" applyBorder="1" applyAlignment="1">
      <alignment horizontal="left" vertical="center"/>
    </xf>
    <xf numFmtId="0" fontId="173" fillId="24" borderId="0" xfId="1180" applyFont="1" applyFill="1" applyAlignment="1">
      <alignment vertical="center"/>
    </xf>
    <xf numFmtId="0" fontId="174" fillId="24" borderId="0" xfId="1180" applyFont="1" applyFill="1" applyAlignment="1">
      <alignment vertical="center"/>
    </xf>
    <xf numFmtId="0" fontId="175" fillId="4" borderId="48" xfId="0" applyNumberFormat="1" applyFont="1" applyFill="1" applyBorder="1" applyAlignment="1">
      <alignment horizontal="left" vertical="center" wrapText="1"/>
    </xf>
    <xf numFmtId="0" fontId="176" fillId="4" borderId="0" xfId="0" applyNumberFormat="1" applyFont="1" applyFill="1" applyBorder="1" applyAlignment="1">
      <alignment horizontal="left" vertical="center" wrapText="1"/>
    </xf>
    <xf numFmtId="0" fontId="176" fillId="4" borderId="0" xfId="0" applyNumberFormat="1" applyFont="1" applyFill="1" applyBorder="1" applyAlignment="1">
      <alignment horizontal="center" wrapText="1"/>
    </xf>
    <xf numFmtId="0" fontId="177" fillId="4" borderId="48" xfId="0" applyNumberFormat="1" applyFont="1" applyFill="1" applyBorder="1" applyAlignment="1">
      <alignment horizontal="left" vertical="center"/>
    </xf>
    <xf numFmtId="0" fontId="178" fillId="4" borderId="0" xfId="0" applyNumberFormat="1" applyFont="1" applyFill="1" applyBorder="1" applyAlignment="1">
      <alignment horizontal="left" vertical="center"/>
    </xf>
    <xf numFmtId="0" fontId="178" fillId="4" borderId="0" xfId="0" applyNumberFormat="1" applyFont="1" applyFill="1" applyBorder="1" applyAlignment="1">
      <alignment horizontal="center"/>
    </xf>
    <xf numFmtId="0" fontId="110" fillId="4" borderId="0" xfId="0" applyFont="1" applyFill="1" applyBorder="1" applyAlignment="1">
      <alignment horizontal="center"/>
    </xf>
    <xf numFmtId="0" fontId="178" fillId="4" borderId="48" xfId="0" applyNumberFormat="1" applyFont="1" applyFill="1" applyBorder="1" applyAlignment="1">
      <alignment horizontal="left" vertical="center"/>
    </xf>
    <xf numFmtId="0" fontId="179" fillId="4" borderId="48" xfId="0" applyNumberFormat="1" applyFont="1" applyFill="1" applyBorder="1" applyAlignment="1">
      <alignment horizontal="left" vertical="center"/>
    </xf>
    <xf numFmtId="0" fontId="84" fillId="27" borderId="67" xfId="0" applyNumberFormat="1" applyFont="1" applyFill="1" applyBorder="1" applyAlignment="1">
      <alignment horizontal="left" vertical="center"/>
    </xf>
    <xf numFmtId="0" fontId="84" fillId="27" borderId="0" xfId="0" applyNumberFormat="1" applyFont="1" applyFill="1" applyBorder="1" applyAlignment="1">
      <alignment horizontal="center" vertical="center"/>
    </xf>
    <xf numFmtId="0" fontId="84" fillId="27" borderId="0" xfId="0" applyNumberFormat="1" applyFont="1" applyFill="1" applyBorder="1" applyAlignment="1">
      <alignment horizontal="center"/>
    </xf>
    <xf numFmtId="0" fontId="0" fillId="27" borderId="0" xfId="0" applyFill="1"/>
    <xf numFmtId="2" fontId="19" fillId="26" borderId="1" xfId="2731" applyNumberFormat="1" applyFont="1" applyFill="1" applyBorder="1" applyAlignment="1">
      <alignment horizontal="center" vertical="center"/>
    </xf>
    <xf numFmtId="2" fontId="19" fillId="25" borderId="1" xfId="2731" applyNumberFormat="1" applyFont="1" applyFill="1" applyBorder="1" applyAlignment="1">
      <alignment horizontal="center" vertical="center"/>
    </xf>
    <xf numFmtId="214" fontId="180" fillId="4" borderId="10" xfId="2733" applyNumberFormat="1" applyFont="1" applyFill="1" applyBorder="1" applyAlignment="1" applyProtection="1">
      <alignment horizontal="center" vertical="center"/>
    </xf>
    <xf numFmtId="0" fontId="181" fillId="7" borderId="27" xfId="0" applyFont="1" applyFill="1" applyBorder="1" applyAlignment="1">
      <alignment horizontal="center" vertical="center" wrapText="1"/>
    </xf>
    <xf numFmtId="0" fontId="0" fillId="24" borderId="68" xfId="1180" applyNumberFormat="1" applyFont="1" applyFill="1" applyBorder="1" applyAlignment="1">
      <alignment horizontal="center" vertical="center" wrapText="1"/>
    </xf>
    <xf numFmtId="0" fontId="0" fillId="24" borderId="66" xfId="1180" applyNumberFormat="1" applyFont="1" applyFill="1" applyBorder="1" applyAlignment="1">
      <alignment horizontal="center" vertical="center" wrapText="1"/>
    </xf>
    <xf numFmtId="0" fontId="0" fillId="24" borderId="10" xfId="1180" applyNumberFormat="1" applyFont="1" applyFill="1" applyBorder="1" applyAlignment="1">
      <alignment horizontal="center" vertical="center" wrapText="1"/>
    </xf>
    <xf numFmtId="2" fontId="33" fillId="28" borderId="1" xfId="0" applyNumberFormat="1" applyFont="1" applyFill="1" applyBorder="1" applyAlignment="1" applyProtection="1">
      <alignment horizontal="center" vertical="center"/>
    </xf>
    <xf numFmtId="0" fontId="182" fillId="0" borderId="1" xfId="0" applyFont="1" applyBorder="1" applyAlignment="1">
      <alignment wrapText="1"/>
    </xf>
    <xf numFmtId="214" fontId="62" fillId="0" borderId="1" xfId="0" applyNumberFormat="1" applyFont="1" applyFill="1" applyBorder="1" applyAlignment="1">
      <alignment horizontal="center" vertical="center"/>
    </xf>
    <xf numFmtId="0" fontId="0" fillId="24" borderId="5" xfId="2622" applyNumberFormat="1" applyFont="1" applyFill="1" applyBorder="1" applyAlignment="1">
      <alignment horizontal="center" vertical="center" wrapText="1"/>
    </xf>
    <xf numFmtId="224" fontId="19" fillId="16" borderId="1" xfId="0" applyNumberFormat="1" applyFont="1" applyFill="1" applyBorder="1" applyAlignment="1">
      <alignment horizontal="center" vertical="center"/>
    </xf>
    <xf numFmtId="0" fontId="0" fillId="24" borderId="68" xfId="2622" applyNumberFormat="1" applyFont="1" applyFill="1" applyBorder="1" applyAlignment="1">
      <alignment horizontal="center" vertical="center" wrapText="1"/>
    </xf>
    <xf numFmtId="0" fontId="182" fillId="0" borderId="49" xfId="0" applyFont="1" applyBorder="1" applyAlignment="1">
      <alignment wrapText="1"/>
    </xf>
    <xf numFmtId="197" fontId="79" fillId="0" borderId="1" xfId="0" applyNumberFormat="1" applyFont="1" applyFill="1" applyBorder="1" applyAlignment="1">
      <alignment horizontal="center" vertical="center"/>
    </xf>
    <xf numFmtId="2" fontId="183" fillId="0" borderId="1" xfId="0" applyNumberFormat="1" applyFont="1" applyFill="1" applyBorder="1" applyAlignment="1">
      <alignment horizontal="center" vertical="top" shrinkToFit="1"/>
    </xf>
    <xf numFmtId="2" fontId="184" fillId="0" borderId="1" xfId="0" applyNumberFormat="1" applyFont="1" applyFill="1" applyBorder="1" applyAlignment="1">
      <alignment horizontal="center" vertical="top" shrinkToFit="1"/>
    </xf>
    <xf numFmtId="2" fontId="184" fillId="29" borderId="1" xfId="0" applyNumberFormat="1" applyFont="1" applyFill="1" applyBorder="1" applyAlignment="1">
      <alignment horizontal="center" vertical="top" shrinkToFit="1"/>
    </xf>
    <xf numFmtId="0" fontId="0" fillId="16" borderId="1" xfId="0" applyFont="1" applyFill="1" applyBorder="1" applyAlignment="1">
      <alignment horizontal="center" vertical="center"/>
    </xf>
    <xf numFmtId="0" fontId="0" fillId="24" borderId="68" xfId="2622" applyNumberFormat="1" applyFont="1" applyFill="1" applyBorder="1" applyAlignment="1">
      <alignment horizontal="left" vertical="center" wrapText="1"/>
    </xf>
    <xf numFmtId="203" fontId="62" fillId="0" borderId="1" xfId="2734" applyNumberFormat="1" applyFont="1" applyFill="1" applyBorder="1" applyAlignment="1">
      <alignment horizontal="center" vertical="center" wrapText="1"/>
    </xf>
    <xf numFmtId="224" fontId="185" fillId="0" borderId="1" xfId="0" applyNumberFormat="1" applyFont="1" applyFill="1" applyBorder="1" applyAlignment="1">
      <alignment horizontal="center" vertical="center"/>
    </xf>
    <xf numFmtId="0" fontId="117" fillId="30" borderId="69" xfId="1180" applyFont="1" applyFill="1" applyBorder="1" applyAlignment="1">
      <alignment horizontal="center" vertical="center" wrapText="1"/>
    </xf>
    <xf numFmtId="0" fontId="117" fillId="30" borderId="0" xfId="1180" applyFont="1" applyFill="1" applyBorder="1" applyAlignment="1">
      <alignment horizontal="center" vertical="center" wrapText="1"/>
    </xf>
    <xf numFmtId="0" fontId="117" fillId="30" borderId="69" xfId="1180" applyFont="1" applyFill="1" applyBorder="1" applyAlignment="1">
      <alignment horizontal="left" vertical="center" wrapText="1"/>
    </xf>
    <xf numFmtId="0" fontId="117" fillId="30" borderId="0" xfId="1180" applyFont="1" applyFill="1" applyBorder="1" applyAlignment="1">
      <alignment horizontal="left" vertical="center" wrapText="1"/>
    </xf>
    <xf numFmtId="0" fontId="0" fillId="30" borderId="69" xfId="1180" applyFont="1" applyFill="1" applyBorder="1" applyAlignment="1">
      <alignment horizontal="center" vertical="center" wrapText="1"/>
    </xf>
    <xf numFmtId="0" fontId="6" fillId="30" borderId="69" xfId="1180" applyFont="1" applyFill="1" applyBorder="1" applyAlignment="1">
      <alignment horizontal="center" vertical="center"/>
    </xf>
    <xf numFmtId="0" fontId="6" fillId="30" borderId="0" xfId="1180" applyFont="1" applyFill="1" applyBorder="1" applyAlignment="1">
      <alignment horizontal="center" vertical="center"/>
    </xf>
    <xf numFmtId="0" fontId="66" fillId="24" borderId="0" xfId="1180" applyFont="1" applyFill="1" applyAlignment="1">
      <alignment horizontal="left" vertical="center" wrapText="1"/>
    </xf>
    <xf numFmtId="0" fontId="172" fillId="24" borderId="0" xfId="1180" applyFont="1" applyFill="1" applyAlignment="1">
      <alignment vertical="center" wrapText="1"/>
    </xf>
    <xf numFmtId="0" fontId="0" fillId="4" borderId="0" xfId="1180" applyFont="1" applyFill="1" applyAlignment="1">
      <alignment vertical="center"/>
    </xf>
    <xf numFmtId="0" fontId="119" fillId="4" borderId="0" xfId="2622" applyFont="1" applyFill="1" applyAlignment="1">
      <alignment vertical="center"/>
    </xf>
    <xf numFmtId="0" fontId="186" fillId="21" borderId="70" xfId="2622" applyNumberFormat="1" applyFont="1" applyFill="1" applyBorder="1" applyAlignment="1">
      <alignment horizontal="center" vertical="center"/>
    </xf>
    <xf numFmtId="0" fontId="186" fillId="21" borderId="71" xfId="2622" applyNumberFormat="1" applyFont="1" applyFill="1" applyBorder="1" applyAlignment="1">
      <alignment horizontal="center" vertical="center"/>
    </xf>
    <xf numFmtId="0" fontId="186" fillId="21" borderId="72" xfId="2622" applyNumberFormat="1" applyFont="1" applyFill="1" applyBorder="1" applyAlignment="1">
      <alignment horizontal="center" vertical="center"/>
    </xf>
    <xf numFmtId="0" fontId="0" fillId="2" borderId="0" xfId="2622" applyFont="1" applyFill="1" applyAlignment="1">
      <alignment vertical="center"/>
    </xf>
    <xf numFmtId="0" fontId="10" fillId="2" borderId="0" xfId="543" applyFont="1" applyFill="1" applyAlignment="1" applyProtection="1">
      <alignment vertical="center"/>
    </xf>
    <xf numFmtId="0" fontId="156" fillId="22" borderId="64" xfId="2622" applyNumberFormat="1" applyFont="1" applyFill="1" applyBorder="1" applyAlignment="1">
      <alignment horizontal="center" vertical="center"/>
    </xf>
    <xf numFmtId="0" fontId="157" fillId="22" borderId="65" xfId="2622" applyNumberFormat="1" applyFont="1" applyFill="1" applyBorder="1" applyAlignment="1">
      <alignment horizontal="center" vertical="center"/>
    </xf>
    <xf numFmtId="0" fontId="158" fillId="22" borderId="65" xfId="2622" applyNumberFormat="1" applyFont="1" applyFill="1" applyBorder="1" applyAlignment="1">
      <alignment horizontal="center" vertical="center"/>
    </xf>
    <xf numFmtId="0" fontId="159" fillId="23" borderId="0" xfId="2622" applyFont="1" applyFill="1" applyAlignment="1">
      <alignment vertical="center"/>
    </xf>
    <xf numFmtId="0" fontId="169" fillId="16" borderId="1" xfId="0" applyFont="1" applyFill="1" applyBorder="1" applyAlignment="1">
      <alignment horizontal="center" vertical="center"/>
    </xf>
    <xf numFmtId="0" fontId="58" fillId="15" borderId="0" xfId="2622" applyFont="1" applyFill="1" applyAlignment="1">
      <alignment vertical="center"/>
    </xf>
    <xf numFmtId="0" fontId="0" fillId="0" borderId="0" xfId="2622" applyFont="1" applyAlignment="1">
      <alignment vertical="center"/>
    </xf>
    <xf numFmtId="0" fontId="75" fillId="4" borderId="1" xfId="32" applyFont="1" applyFill="1" applyBorder="1" applyAlignment="1" applyProtection="1">
      <alignment horizontal="center" vertical="center"/>
    </xf>
    <xf numFmtId="0" fontId="187" fillId="0" borderId="0" xfId="32" applyFont="1" applyFill="1" applyBorder="1" applyAlignment="1" applyProtection="1"/>
    <xf numFmtId="0" fontId="188" fillId="19" borderId="1" xfId="1555" applyFont="1" applyFill="1" applyBorder="1" applyAlignment="1">
      <alignment horizontal="center" vertical="center"/>
    </xf>
    <xf numFmtId="0" fontId="189" fillId="0" borderId="0" xfId="0" applyFont="1" applyFill="1" applyBorder="1" applyAlignment="1">
      <alignment vertical="center"/>
    </xf>
    <xf numFmtId="0" fontId="190" fillId="0" borderId="1" xfId="2446" applyFont="1" applyFill="1" applyBorder="1" applyAlignment="1">
      <alignment horizontal="center"/>
    </xf>
    <xf numFmtId="0" fontId="191" fillId="0" borderId="1" xfId="2446" applyFont="1" applyFill="1" applyBorder="1" applyAlignment="1">
      <alignment horizontal="center"/>
    </xf>
    <xf numFmtId="0" fontId="192" fillId="0" borderId="0" xfId="0" applyFont="1" applyFill="1" applyBorder="1" applyAlignment="1">
      <alignment vertical="center"/>
    </xf>
    <xf numFmtId="0" fontId="193" fillId="16" borderId="0" xfId="0" applyNumberFormat="1" applyFont="1" applyFill="1" applyBorder="1" applyAlignment="1">
      <alignment vertical="center"/>
    </xf>
    <xf numFmtId="0" fontId="194" fillId="16" borderId="0" xfId="0" applyNumberFormat="1" applyFont="1" applyFill="1" applyBorder="1" applyAlignment="1">
      <alignment vertical="center"/>
    </xf>
    <xf numFmtId="0" fontId="195" fillId="0" borderId="1" xfId="1555" applyFont="1" applyFill="1" applyBorder="1" applyAlignment="1">
      <alignment horizontal="center" vertical="center"/>
    </xf>
    <xf numFmtId="0" fontId="190" fillId="16" borderId="1" xfId="2446" applyFont="1" applyFill="1" applyBorder="1" applyAlignment="1">
      <alignment horizontal="center"/>
    </xf>
    <xf numFmtId="0" fontId="196" fillId="16" borderId="0" xfId="0" applyNumberFormat="1" applyFont="1" applyFill="1" applyBorder="1" applyAlignment="1">
      <alignment vertical="center"/>
    </xf>
    <xf numFmtId="0" fontId="192" fillId="0" borderId="0" xfId="0" applyNumberFormat="1" applyFont="1" applyFill="1" applyBorder="1" applyAlignment="1">
      <alignment vertical="center"/>
    </xf>
    <xf numFmtId="0" fontId="190" fillId="0" borderId="1" xfId="2446" applyFont="1" applyFill="1" applyBorder="1" applyAlignment="1">
      <alignment horizontal="center" wrapText="1"/>
    </xf>
    <xf numFmtId="0" fontId="197" fillId="0" borderId="1" xfId="1555" applyFont="1" applyFill="1" applyBorder="1" applyAlignment="1">
      <alignment horizontal="center" vertical="center"/>
    </xf>
    <xf numFmtId="0" fontId="0" fillId="0" borderId="0" xfId="0" applyAlignment="1">
      <alignment horizontal="left" indent="1"/>
    </xf>
    <xf numFmtId="0" fontId="191" fillId="0" borderId="1" xfId="2446" applyFont="1" applyFill="1" applyBorder="1" applyAlignment="1">
      <alignment horizontal="center" wrapText="1"/>
    </xf>
    <xf numFmtId="0" fontId="119" fillId="4" borderId="0" xfId="2625" applyFont="1" applyFill="1" applyAlignment="1">
      <alignment vertical="center"/>
    </xf>
    <xf numFmtId="0" fontId="198" fillId="4" borderId="0" xfId="2699" applyFont="1" applyFill="1" applyAlignment="1">
      <alignment vertical="center"/>
    </xf>
    <xf numFmtId="0" fontId="0" fillId="2" borderId="0" xfId="2625" applyFont="1" applyFill="1" applyAlignment="1">
      <alignment vertical="center"/>
    </xf>
    <xf numFmtId="0" fontId="24" fillId="2" borderId="0" xfId="2625" applyFont="1" applyFill="1" applyAlignment="1">
      <alignment vertical="center"/>
    </xf>
    <xf numFmtId="0" fontId="199" fillId="0" borderId="0" xfId="0" applyNumberFormat="1" applyFont="1" applyFill="1" applyBorder="1" applyAlignment="1" applyProtection="1"/>
    <xf numFmtId="0" fontId="85" fillId="12" borderId="26" xfId="0" applyFont="1" applyFill="1" applyBorder="1" applyAlignment="1">
      <alignment horizontal="center"/>
    </xf>
    <xf numFmtId="0" fontId="85" fillId="12" borderId="24" xfId="0" applyFont="1" applyFill="1" applyBorder="1" applyAlignment="1">
      <alignment horizontal="center"/>
    </xf>
    <xf numFmtId="0" fontId="200" fillId="0" borderId="0" xfId="0" applyNumberFormat="1" applyFont="1" applyFill="1" applyBorder="1" applyAlignment="1" applyProtection="1"/>
    <xf numFmtId="0" fontId="26" fillId="12" borderId="73" xfId="0" applyFont="1" applyFill="1" applyBorder="1" applyAlignment="1">
      <alignment horizontal="center" vertical="center"/>
    </xf>
    <xf numFmtId="0" fontId="26" fillId="12" borderId="5" xfId="0" applyFont="1" applyFill="1" applyBorder="1" applyAlignment="1">
      <alignment horizontal="center" vertical="center"/>
    </xf>
    <xf numFmtId="49" fontId="26" fillId="12" borderId="5" xfId="0" applyNumberFormat="1" applyFont="1" applyFill="1" applyBorder="1" applyAlignment="1">
      <alignment horizontal="center" vertical="center"/>
    </xf>
    <xf numFmtId="214" fontId="201" fillId="0" borderId="1" xfId="1581" applyNumberFormat="1" applyFont="1" applyFill="1" applyBorder="1" applyAlignment="1">
      <alignment horizontal="center" vertical="center"/>
    </xf>
    <xf numFmtId="49" fontId="202" fillId="4" borderId="0" xfId="0" applyNumberFormat="1" applyFont="1" applyFill="1" applyAlignment="1" applyProtection="1">
      <alignment horizontal="left" vertical="top" wrapText="1"/>
    </xf>
    <xf numFmtId="49" fontId="202" fillId="4" borderId="0" xfId="0" applyNumberFormat="1" applyFont="1" applyFill="1" applyAlignment="1" applyProtection="1">
      <alignment horizontal="left" vertical="top"/>
    </xf>
    <xf numFmtId="0" fontId="1" fillId="4" borderId="46" xfId="0" applyFont="1" applyFill="1" applyBorder="1" applyAlignment="1">
      <alignment vertical="center"/>
    </xf>
    <xf numFmtId="0" fontId="44" fillId="4" borderId="50" xfId="0" applyFont="1" applyFill="1" applyBorder="1" applyAlignment="1">
      <alignment vertical="center"/>
    </xf>
    <xf numFmtId="0" fontId="1" fillId="4" borderId="50" xfId="0" applyFont="1" applyFill="1" applyBorder="1" applyAlignment="1"/>
    <xf numFmtId="0" fontId="2" fillId="4" borderId="48" xfId="0" applyFont="1" applyFill="1" applyBorder="1" applyAlignment="1"/>
    <xf numFmtId="0" fontId="1" fillId="4" borderId="0" xfId="0" applyFont="1" applyFill="1" applyAlignment="1"/>
    <xf numFmtId="0" fontId="79" fillId="4" borderId="48" xfId="0" applyFont="1" applyFill="1" applyBorder="1" applyAlignment="1"/>
    <xf numFmtId="0" fontId="89" fillId="4" borderId="0" xfId="0" applyFont="1" applyFill="1" applyAlignment="1"/>
    <xf numFmtId="0" fontId="0" fillId="15" borderId="0" xfId="2625" applyFont="1" applyFill="1" applyAlignment="1">
      <alignment vertical="center"/>
    </xf>
    <xf numFmtId="0" fontId="85" fillId="31" borderId="24" xfId="0" applyFont="1" applyFill="1" applyBorder="1" applyAlignment="1">
      <alignment horizontal="center"/>
    </xf>
    <xf numFmtId="0" fontId="85" fillId="16" borderId="24" xfId="0" applyFont="1" applyFill="1" applyBorder="1" applyAlignment="1">
      <alignment horizontal="center"/>
    </xf>
    <xf numFmtId="49" fontId="26" fillId="31" borderId="5" xfId="0" applyNumberFormat="1" applyFont="1" applyFill="1" applyBorder="1" applyAlignment="1">
      <alignment horizontal="center" vertical="center"/>
    </xf>
    <xf numFmtId="49" fontId="26" fillId="16" borderId="5" xfId="0" applyNumberFormat="1" applyFont="1" applyFill="1" applyBorder="1" applyAlignment="1">
      <alignment horizontal="center" vertical="center"/>
    </xf>
    <xf numFmtId="49" fontId="203" fillId="12" borderId="5" xfId="0" applyNumberFormat="1" applyFont="1" applyFill="1" applyBorder="1" applyAlignment="1">
      <alignment horizontal="center" vertical="center"/>
    </xf>
    <xf numFmtId="0" fontId="85" fillId="12" borderId="37" xfId="0" applyFont="1" applyFill="1" applyBorder="1" applyAlignment="1">
      <alignment horizontal="center"/>
    </xf>
    <xf numFmtId="49" fontId="203" fillId="12" borderId="74" xfId="0" applyNumberFormat="1" applyFont="1" applyFill="1" applyBorder="1" applyAlignment="1">
      <alignment horizontal="center" vertical="center"/>
    </xf>
    <xf numFmtId="0" fontId="1" fillId="4" borderId="47" xfId="0" applyFont="1" applyFill="1" applyBorder="1" applyAlignment="1"/>
    <xf numFmtId="0" fontId="1" fillId="4" borderId="32" xfId="0" applyFont="1" applyFill="1" applyBorder="1" applyAlignment="1"/>
    <xf numFmtId="0" fontId="84" fillId="4" borderId="48" xfId="0" applyFont="1" applyFill="1" applyBorder="1" applyAlignment="1">
      <alignment horizontal="left" vertical="center"/>
    </xf>
    <xf numFmtId="0" fontId="84" fillId="4" borderId="48" xfId="0" applyFont="1" applyFill="1" applyBorder="1" applyAlignment="1">
      <alignment vertical="center" wrapText="1"/>
    </xf>
    <xf numFmtId="0" fontId="84" fillId="4" borderId="0" xfId="0" applyFont="1" applyFill="1" applyAlignment="1">
      <alignment vertical="center" wrapText="1"/>
    </xf>
    <xf numFmtId="0" fontId="74" fillId="4" borderId="48" xfId="0" applyFont="1" applyFill="1" applyBorder="1" applyAlignment="1">
      <alignment horizontal="left" vertical="center"/>
    </xf>
    <xf numFmtId="0" fontId="3" fillId="4" borderId="48" xfId="0" applyFont="1" applyFill="1" applyBorder="1" applyAlignment="1">
      <alignment horizontal="left" vertical="center"/>
    </xf>
    <xf numFmtId="0" fontId="84" fillId="4" borderId="49" xfId="0" applyFont="1" applyFill="1" applyBorder="1" applyAlignment="1">
      <alignment horizontal="left" vertical="center"/>
    </xf>
    <xf numFmtId="0" fontId="1" fillId="4" borderId="4" xfId="0" applyFont="1" applyFill="1" applyBorder="1" applyAlignment="1"/>
    <xf numFmtId="0" fontId="175" fillId="4" borderId="0" xfId="0" applyNumberFormat="1" applyFont="1" applyFill="1" applyAlignment="1">
      <alignment horizontal="left" vertical="center" wrapText="1"/>
    </xf>
    <xf numFmtId="0" fontId="84" fillId="4" borderId="32" xfId="0" applyFont="1" applyFill="1" applyBorder="1" applyAlignment="1">
      <alignment vertical="center" wrapText="1"/>
    </xf>
    <xf numFmtId="0" fontId="1" fillId="4" borderId="28" xfId="0" applyFont="1" applyFill="1" applyBorder="1" applyAlignment="1"/>
    <xf numFmtId="0" fontId="85" fillId="12" borderId="1" xfId="0" applyFont="1" applyFill="1" applyBorder="1" applyAlignment="1">
      <alignment horizontal="center"/>
    </xf>
    <xf numFmtId="224" fontId="204" fillId="4" borderId="1" xfId="2726" applyNumberFormat="1" applyFont="1" applyFill="1" applyBorder="1" applyAlignment="1" applyProtection="1">
      <alignment horizontal="center" vertical="center"/>
      <protection hidden="1"/>
    </xf>
    <xf numFmtId="2" fontId="85" fillId="12" borderId="26" xfId="0" applyNumberFormat="1" applyFont="1" applyFill="1" applyBorder="1" applyAlignment="1"/>
    <xf numFmtId="2" fontId="85" fillId="12" borderId="27" xfId="0" applyNumberFormat="1" applyFont="1" applyFill="1" applyBorder="1" applyAlignment="1"/>
    <xf numFmtId="189" fontId="133" fillId="15" borderId="1" xfId="0" applyNumberFormat="1" applyFont="1" applyFill="1" applyBorder="1" applyAlignment="1">
      <alignment horizontal="center" vertical="center"/>
    </xf>
    <xf numFmtId="0" fontId="205" fillId="16" borderId="1" xfId="38" applyNumberFormat="1" applyFont="1" applyFill="1" applyBorder="1" applyAlignment="1" applyProtection="1">
      <alignment horizontal="center"/>
      <protection hidden="1"/>
    </xf>
    <xf numFmtId="2" fontId="206" fillId="0" borderId="1" xfId="0" applyNumberFormat="1" applyFont="1" applyFill="1" applyBorder="1" applyAlignment="1">
      <alignment horizontal="center" vertical="top" shrinkToFit="1"/>
    </xf>
    <xf numFmtId="0" fontId="207" fillId="0" borderId="0" xfId="0" applyFont="1"/>
    <xf numFmtId="224" fontId="208" fillId="4" borderId="1" xfId="2726" applyNumberFormat="1" applyFont="1" applyFill="1" applyBorder="1" applyAlignment="1" applyProtection="1">
      <alignment horizontal="center" vertical="center"/>
      <protection hidden="1"/>
    </xf>
    <xf numFmtId="2" fontId="85" fillId="16" borderId="27" xfId="0" applyNumberFormat="1" applyFont="1" applyFill="1" applyBorder="1" applyAlignment="1"/>
    <xf numFmtId="197" fontId="169" fillId="16" borderId="1" xfId="0" applyNumberFormat="1" applyFont="1" applyFill="1" applyBorder="1" applyAlignment="1">
      <alignment horizontal="center" vertical="center"/>
    </xf>
    <xf numFmtId="0" fontId="209" fillId="16" borderId="1" xfId="38" applyNumberFormat="1" applyFont="1" applyFill="1" applyBorder="1" applyAlignment="1" applyProtection="1">
      <alignment horizontal="center"/>
      <protection hidden="1"/>
    </xf>
    <xf numFmtId="224" fontId="210" fillId="32" borderId="1" xfId="2726" applyNumberFormat="1" applyFont="1" applyFill="1" applyBorder="1" applyAlignment="1" applyProtection="1">
      <alignment horizontal="center" vertical="center"/>
      <protection hidden="1"/>
    </xf>
    <xf numFmtId="2" fontId="85" fillId="12" borderId="38" xfId="0" applyNumberFormat="1" applyFont="1" applyFill="1" applyBorder="1" applyAlignment="1"/>
    <xf numFmtId="0" fontId="119" fillId="4" borderId="0" xfId="1179" applyFont="1" applyFill="1" applyAlignment="1">
      <alignment vertical="center"/>
    </xf>
    <xf numFmtId="184" fontId="170" fillId="2" borderId="10" xfId="0" applyNumberFormat="1" applyFont="1" applyFill="1" applyBorder="1" applyAlignment="1">
      <alignment horizontal="center" vertical="center" wrapText="1"/>
    </xf>
    <xf numFmtId="0" fontId="209" fillId="16" borderId="1" xfId="0" applyFont="1" applyFill="1" applyBorder="1" applyAlignment="1">
      <alignment horizontal="center" vertical="center"/>
    </xf>
    <xf numFmtId="0" fontId="148" fillId="14" borderId="1" xfId="0" applyFont="1" applyFill="1" applyBorder="1" applyAlignment="1">
      <alignment horizontal="center" vertical="center"/>
    </xf>
    <xf numFmtId="0" fontId="62" fillId="15" borderId="10" xfId="0" applyNumberFormat="1" applyFont="1" applyFill="1" applyBorder="1" applyAlignment="1">
      <alignment horizontal="center" vertical="center"/>
    </xf>
    <xf numFmtId="184" fontId="170" fillId="2" borderId="1" xfId="0" applyNumberFormat="1" applyFont="1" applyFill="1" applyBorder="1" applyAlignment="1">
      <alignment horizontal="center" vertical="center" wrapText="1"/>
    </xf>
    <xf numFmtId="0" fontId="148" fillId="0" borderId="1" xfId="0" applyFont="1" applyFill="1" applyBorder="1" applyAlignment="1">
      <alignment horizontal="center" vertical="center"/>
    </xf>
    <xf numFmtId="0" fontId="211" fillId="15" borderId="1" xfId="0" applyFont="1" applyFill="1" applyBorder="1" applyAlignment="1">
      <alignment horizontal="center" vertical="center"/>
    </xf>
    <xf numFmtId="214" fontId="212" fillId="15" borderId="1" xfId="0" applyNumberFormat="1" applyFont="1" applyFill="1" applyBorder="1" applyAlignment="1">
      <alignment horizontal="center" vertical="center"/>
    </xf>
    <xf numFmtId="0" fontId="24" fillId="21" borderId="63" xfId="1179" applyNumberFormat="1" applyFont="1" applyFill="1" applyBorder="1" applyAlignment="1">
      <alignment horizontal="center" vertical="center"/>
    </xf>
    <xf numFmtId="0" fontId="24" fillId="21" borderId="0" xfId="1179" applyNumberFormat="1" applyFont="1" applyFill="1" applyBorder="1" applyAlignment="1">
      <alignment horizontal="center" vertical="center"/>
    </xf>
    <xf numFmtId="0" fontId="156" fillId="22" borderId="65" xfId="1179" applyNumberFormat="1" applyFont="1" applyFill="1" applyBorder="1" applyAlignment="1">
      <alignment horizontal="center" vertical="center"/>
    </xf>
    <xf numFmtId="0" fontId="157" fillId="22" borderId="65" xfId="1179" applyNumberFormat="1" applyFont="1" applyFill="1" applyBorder="1" applyAlignment="1">
      <alignment horizontal="center" vertical="center"/>
    </xf>
    <xf numFmtId="0" fontId="158" fillId="22" borderId="65" xfId="1179" applyNumberFormat="1" applyFont="1" applyFill="1" applyBorder="1" applyAlignment="1">
      <alignment horizontal="center" vertical="center"/>
    </xf>
    <xf numFmtId="0" fontId="159" fillId="23" borderId="0" xfId="1179" applyFont="1" applyFill="1" applyAlignment="1">
      <alignment vertical="center"/>
    </xf>
    <xf numFmtId="0" fontId="160" fillId="24" borderId="1" xfId="1179" applyNumberFormat="1" applyFont="1" applyFill="1" applyBorder="1" applyAlignment="1">
      <alignment horizontal="center" vertical="center" wrapText="1"/>
    </xf>
    <xf numFmtId="0" fontId="0" fillId="24" borderId="1" xfId="1179" applyNumberFormat="1" applyFont="1" applyFill="1" applyBorder="1" applyAlignment="1">
      <alignment horizontal="center" vertical="center" wrapText="1"/>
    </xf>
    <xf numFmtId="224" fontId="213" fillId="0" borderId="1" xfId="2594" applyNumberFormat="1" applyFont="1" applyFill="1" applyBorder="1" applyAlignment="1">
      <alignment horizontal="center" vertical="center" wrapText="1"/>
    </xf>
    <xf numFmtId="0" fontId="0" fillId="0" borderId="0" xfId="1179" applyFont="1" applyAlignment="1">
      <alignment vertical="center"/>
    </xf>
    <xf numFmtId="0" fontId="214" fillId="24" borderId="63" xfId="1179" applyNumberFormat="1" applyFont="1" applyFill="1" applyBorder="1" applyAlignment="1">
      <alignment horizontal="center" vertical="center"/>
    </xf>
    <xf numFmtId="0" fontId="214" fillId="24" borderId="0" xfId="1179" applyNumberFormat="1" applyFont="1" applyFill="1" applyBorder="1" applyAlignment="1">
      <alignment horizontal="center" vertical="center"/>
    </xf>
    <xf numFmtId="0" fontId="0" fillId="0" borderId="0" xfId="1455" applyFont="1" applyAlignment="1" applyProtection="1"/>
    <xf numFmtId="0" fontId="156" fillId="22" borderId="64" xfId="1179" applyNumberFormat="1" applyFont="1" applyFill="1" applyBorder="1" applyAlignment="1">
      <alignment horizontal="center" vertical="center"/>
    </xf>
    <xf numFmtId="0" fontId="0" fillId="2" borderId="0" xfId="1179" applyFont="1" applyFill="1" applyAlignment="1">
      <alignment vertical="center"/>
    </xf>
    <xf numFmtId="0" fontId="0" fillId="4" borderId="0" xfId="1179" applyFont="1" applyFill="1" applyAlignment="1">
      <alignment vertical="center"/>
    </xf>
    <xf numFmtId="0" fontId="119" fillId="4" borderId="0" xfId="2621" applyFont="1" applyFill="1" applyAlignment="1">
      <alignment vertical="center"/>
    </xf>
    <xf numFmtId="0" fontId="0" fillId="2" borderId="0" xfId="2621" applyFont="1" applyFill="1" applyAlignment="1">
      <alignment vertical="center"/>
    </xf>
    <xf numFmtId="0" fontId="24" fillId="2" borderId="0" xfId="2621" applyFont="1" applyFill="1" applyAlignment="1">
      <alignment horizontal="center" vertical="center"/>
    </xf>
    <xf numFmtId="0" fontId="2" fillId="2" borderId="0" xfId="2621" applyFont="1" applyFill="1" applyAlignment="1">
      <alignment vertical="center"/>
    </xf>
    <xf numFmtId="0" fontId="0" fillId="2" borderId="0" xfId="2621" applyFill="1" applyAlignment="1">
      <alignment vertical="center"/>
    </xf>
    <xf numFmtId="0" fontId="215" fillId="14" borderId="1" xfId="2566" applyFont="1" applyFill="1" applyBorder="1" applyAlignment="1">
      <alignment horizontal="center" vertical="center"/>
    </xf>
    <xf numFmtId="0" fontId="213" fillId="12" borderId="1" xfId="2594" applyFont="1" applyFill="1" applyBorder="1" applyAlignment="1">
      <alignment horizontal="center" vertical="center" wrapText="1"/>
    </xf>
    <xf numFmtId="224" fontId="216" fillId="0" borderId="39" xfId="0" applyNumberFormat="1" applyFont="1" applyFill="1" applyBorder="1" applyAlignment="1">
      <alignment horizontal="center" vertical="center"/>
    </xf>
    <xf numFmtId="224" fontId="117" fillId="4" borderId="1" xfId="2594" applyNumberFormat="1" applyFont="1" applyFill="1" applyBorder="1" applyAlignment="1">
      <alignment horizontal="center" vertical="center" wrapText="1"/>
    </xf>
    <xf numFmtId="224" fontId="217" fillId="7" borderId="1" xfId="0" applyNumberFormat="1" applyFont="1" applyFill="1" applyBorder="1" applyAlignment="1">
      <alignment horizontal="center"/>
    </xf>
    <xf numFmtId="224" fontId="217" fillId="7" borderId="34" xfId="0" applyNumberFormat="1" applyFont="1" applyFill="1" applyBorder="1" applyAlignment="1">
      <alignment horizontal="center"/>
    </xf>
    <xf numFmtId="224" fontId="213" fillId="4" borderId="1" xfId="2594" applyNumberFormat="1" applyFont="1" applyFill="1" applyBorder="1" applyAlignment="1">
      <alignment horizontal="center" vertical="center" wrapText="1"/>
    </xf>
    <xf numFmtId="224" fontId="0" fillId="0" borderId="0" xfId="2621" applyNumberFormat="1" applyFont="1" applyAlignment="1">
      <alignment vertical="center"/>
    </xf>
    <xf numFmtId="224" fontId="217" fillId="7" borderId="1" xfId="0" applyNumberFormat="1" applyFont="1" applyFill="1" applyBorder="1" applyAlignment="1">
      <alignment horizontal="center" vertical="center"/>
    </xf>
    <xf numFmtId="224" fontId="217" fillId="7" borderId="34" xfId="0" applyNumberFormat="1" applyFont="1" applyFill="1" applyBorder="1" applyAlignment="1">
      <alignment horizontal="center" vertical="center"/>
    </xf>
    <xf numFmtId="224" fontId="213" fillId="12" borderId="1" xfId="2594" applyNumberFormat="1" applyFont="1" applyFill="1" applyBorder="1" applyAlignment="1">
      <alignment horizontal="center" vertical="center" wrapText="1"/>
    </xf>
    <xf numFmtId="224" fontId="218" fillId="0" borderId="1" xfId="0" applyNumberFormat="1" applyFont="1" applyFill="1" applyBorder="1" applyAlignment="1">
      <alignment horizontal="center" vertical="center"/>
    </xf>
    <xf numFmtId="224" fontId="0" fillId="0" borderId="10" xfId="2621" applyNumberFormat="1" applyFont="1" applyBorder="1" applyAlignment="1">
      <alignment vertical="center"/>
    </xf>
    <xf numFmtId="224" fontId="0" fillId="0" borderId="46" xfId="2621" applyNumberFormat="1" applyFont="1" applyBorder="1" applyAlignment="1">
      <alignment vertical="center"/>
    </xf>
    <xf numFmtId="224" fontId="117" fillId="0" borderId="1" xfId="2594" applyNumberFormat="1" applyFont="1" applyFill="1" applyBorder="1" applyAlignment="1">
      <alignment horizontal="center" vertical="center" wrapText="1"/>
    </xf>
    <xf numFmtId="224" fontId="0" fillId="0" borderId="11" xfId="2621" applyNumberFormat="1" applyFont="1" applyBorder="1" applyAlignment="1">
      <alignment vertical="center"/>
    </xf>
    <xf numFmtId="224" fontId="0" fillId="0" borderId="1" xfId="2621" applyNumberFormat="1" applyFont="1" applyBorder="1" applyAlignment="1">
      <alignment vertical="center"/>
    </xf>
    <xf numFmtId="224" fontId="16" fillId="4" borderId="1" xfId="2594" applyNumberFormat="1" applyFont="1" applyFill="1" applyBorder="1" applyAlignment="1">
      <alignment horizontal="center" vertical="center" wrapText="1"/>
    </xf>
    <xf numFmtId="0" fontId="219" fillId="7" borderId="1" xfId="0" applyFont="1" applyFill="1" applyBorder="1" applyAlignment="1">
      <alignment horizontal="center" vertical="center" wrapText="1"/>
    </xf>
    <xf numFmtId="0" fontId="219" fillId="7" borderId="1" xfId="0" applyFont="1" applyFill="1" applyBorder="1" applyAlignment="1">
      <alignment horizontal="center" vertical="center"/>
    </xf>
    <xf numFmtId="224" fontId="219" fillId="0" borderId="1" xfId="2489" applyNumberFormat="1" applyFont="1" applyFill="1" applyBorder="1" applyAlignment="1">
      <alignment horizontal="center"/>
    </xf>
    <xf numFmtId="224" fontId="16" fillId="4" borderId="10" xfId="2594" applyNumberFormat="1" applyFont="1" applyFill="1" applyBorder="1" applyAlignment="1">
      <alignment horizontal="center" vertical="center" wrapText="1"/>
    </xf>
    <xf numFmtId="224" fontId="213" fillId="33" borderId="1" xfId="2594" applyNumberFormat="1" applyFont="1" applyFill="1" applyBorder="1" applyAlignment="1">
      <alignment horizontal="center" vertical="center" wrapText="1"/>
    </xf>
    <xf numFmtId="224" fontId="6" fillId="0" borderId="10" xfId="2594" applyNumberFormat="1" applyFont="1" applyFill="1" applyBorder="1" applyAlignment="1">
      <alignment horizontal="left" vertical="center" wrapText="1"/>
    </xf>
    <xf numFmtId="224" fontId="6" fillId="0" borderId="11" xfId="2594" applyNumberFormat="1" applyFont="1" applyFill="1" applyBorder="1" applyAlignment="1">
      <alignment horizontal="left" vertical="center" wrapText="1"/>
    </xf>
    <xf numFmtId="0" fontId="133" fillId="4" borderId="0" xfId="2651" applyFont="1" applyFill="1" applyAlignment="1">
      <alignment vertical="center"/>
    </xf>
    <xf numFmtId="0" fontId="32" fillId="4" borderId="0" xfId="2651" applyFont="1" applyFill="1" applyAlignment="1">
      <alignment vertical="center"/>
    </xf>
    <xf numFmtId="0" fontId="68" fillId="4" borderId="0" xfId="2651" applyFont="1" applyFill="1" applyAlignment="1">
      <alignment horizontal="center" vertical="center"/>
    </xf>
    <xf numFmtId="0" fontId="133" fillId="4" borderId="0" xfId="2651" applyFont="1" applyFill="1" applyAlignment="1">
      <alignment horizontal="center" vertical="center"/>
    </xf>
    <xf numFmtId="0" fontId="133" fillId="4" borderId="0" xfId="2647" applyNumberFormat="1" applyFont="1" applyFill="1" applyAlignment="1">
      <alignment vertical="center" wrapText="1"/>
    </xf>
    <xf numFmtId="0" fontId="133" fillId="4" borderId="0" xfId="2647" applyNumberFormat="1" applyFont="1" applyFill="1" applyAlignment="1">
      <alignment horizontal="left" vertical="center" wrapText="1"/>
    </xf>
    <xf numFmtId="0" fontId="133" fillId="4" borderId="0" xfId="2621" applyNumberFormat="1" applyFont="1" applyFill="1" applyAlignment="1">
      <alignment horizontal="left" vertical="center" wrapText="1"/>
    </xf>
    <xf numFmtId="0" fontId="0" fillId="0" borderId="0" xfId="979" applyFont="1" applyFill="1" applyBorder="1" applyAlignment="1">
      <alignment horizontal="left" vertical="center" wrapText="1"/>
    </xf>
    <xf numFmtId="0" fontId="110" fillId="0" borderId="0" xfId="979" applyFont="1" applyFill="1" applyBorder="1" applyAlignment="1">
      <alignment horizontal="left" vertical="center" wrapText="1"/>
    </xf>
    <xf numFmtId="0" fontId="0" fillId="0" borderId="0" xfId="2621" applyFont="1" applyAlignment="1">
      <alignment vertical="center"/>
    </xf>
    <xf numFmtId="0" fontId="220" fillId="0" borderId="0" xfId="0" applyFont="1"/>
    <xf numFmtId="0" fontId="117" fillId="0" borderId="0" xfId="0" applyFont="1"/>
    <xf numFmtId="0" fontId="221" fillId="0" borderId="0" xfId="0" applyFont="1"/>
    <xf numFmtId="0" fontId="31" fillId="2" borderId="0" xfId="542" applyFill="1" applyAlignment="1" applyProtection="1">
      <alignment vertical="center"/>
    </xf>
    <xf numFmtId="0" fontId="110" fillId="14" borderId="1" xfId="2566" applyFont="1" applyFill="1" applyBorder="1" applyAlignment="1">
      <alignment horizontal="center" vertical="center"/>
    </xf>
    <xf numFmtId="0" fontId="110" fillId="0" borderId="47" xfId="2560" applyFont="1" applyFill="1" applyBorder="1" applyAlignment="1">
      <alignment horizontal="center" vertical="center" wrapText="1"/>
    </xf>
    <xf numFmtId="0" fontId="110" fillId="0" borderId="5" xfId="2566" applyFont="1" applyBorder="1" applyAlignment="1">
      <alignment horizontal="center" vertical="center"/>
    </xf>
    <xf numFmtId="0" fontId="110" fillId="0" borderId="28" xfId="2560" applyFont="1" applyFill="1" applyBorder="1" applyAlignment="1">
      <alignment horizontal="center" vertical="center" wrapText="1"/>
    </xf>
    <xf numFmtId="0" fontId="0" fillId="0" borderId="5" xfId="2560" applyFont="1" applyFill="1" applyBorder="1" applyAlignment="1">
      <alignment horizontal="center" vertical="center" wrapText="1"/>
    </xf>
    <xf numFmtId="224" fontId="110" fillId="0" borderId="5" xfId="2566" applyNumberFormat="1" applyFont="1" applyBorder="1" applyAlignment="1">
      <alignment horizontal="center" vertical="center" wrapText="1"/>
    </xf>
    <xf numFmtId="0" fontId="0" fillId="0" borderId="31" xfId="2560" applyFont="1" applyFill="1" applyBorder="1" applyAlignment="1">
      <alignment horizontal="center" vertical="center" wrapText="1"/>
    </xf>
    <xf numFmtId="224" fontId="110" fillId="0" borderId="31" xfId="2566" applyNumberFormat="1" applyFont="1" applyBorder="1" applyAlignment="1">
      <alignment horizontal="center" vertical="center" wrapText="1"/>
    </xf>
    <xf numFmtId="0" fontId="0" fillId="0" borderId="73" xfId="2560" applyFont="1" applyFill="1" applyBorder="1" applyAlignment="1">
      <alignment horizontal="center" vertical="center" wrapText="1"/>
    </xf>
    <xf numFmtId="0" fontId="0" fillId="0" borderId="30" xfId="2560" applyFont="1" applyFill="1" applyBorder="1" applyAlignment="1">
      <alignment horizontal="center" vertical="center" wrapText="1"/>
    </xf>
    <xf numFmtId="0" fontId="0" fillId="0" borderId="26" xfId="2560" applyFont="1" applyFill="1" applyBorder="1" applyAlignment="1">
      <alignment horizontal="center" vertical="center" wrapText="1"/>
    </xf>
    <xf numFmtId="224" fontId="110" fillId="0" borderId="27" xfId="2566" applyNumberFormat="1" applyFont="1" applyBorder="1" applyAlignment="1">
      <alignment horizontal="center" vertical="center" wrapText="1"/>
    </xf>
    <xf numFmtId="224" fontId="110" fillId="0" borderId="28" xfId="2566" applyNumberFormat="1" applyFont="1" applyBorder="1" applyAlignment="1">
      <alignment horizontal="center" vertical="center" wrapText="1"/>
    </xf>
    <xf numFmtId="224" fontId="6" fillId="0" borderId="29" xfId="2594" applyNumberFormat="1" applyFont="1" applyFill="1" applyBorder="1" applyAlignment="1">
      <alignment horizontal="left" vertical="center" wrapText="1"/>
    </xf>
    <xf numFmtId="0" fontId="133" fillId="4" borderId="0" xfId="2651" applyFont="1" applyFill="1" applyBorder="1" applyAlignment="1">
      <alignment vertical="center"/>
    </xf>
    <xf numFmtId="0" fontId="69" fillId="0" borderId="0" xfId="2621" applyFont="1"/>
    <xf numFmtId="0" fontId="96" fillId="0" borderId="0" xfId="0" applyFont="1"/>
    <xf numFmtId="0" fontId="119" fillId="4" borderId="0" xfId="2617" applyFont="1" applyFill="1" applyAlignment="1">
      <alignment vertical="center"/>
    </xf>
    <xf numFmtId="0" fontId="0" fillId="2" borderId="0" xfId="2617" applyFont="1" applyFill="1" applyAlignment="1">
      <alignment vertical="center"/>
    </xf>
    <xf numFmtId="0" fontId="97" fillId="2" borderId="0" xfId="2617" applyFont="1" applyFill="1" applyAlignment="1">
      <alignment vertical="center"/>
    </xf>
    <xf numFmtId="0" fontId="2" fillId="2" borderId="0" xfId="2617" applyFont="1" applyFill="1" applyAlignment="1">
      <alignment vertical="center"/>
    </xf>
    <xf numFmtId="0" fontId="0" fillId="2" borderId="0" xfId="2617" applyFill="1" applyAlignment="1">
      <alignment vertical="center"/>
    </xf>
    <xf numFmtId="0" fontId="215" fillId="14" borderId="1" xfId="2560" applyFont="1" applyFill="1" applyBorder="1" applyAlignment="1">
      <alignment horizontal="center" vertical="center"/>
    </xf>
    <xf numFmtId="0" fontId="215" fillId="14" borderId="5" xfId="2560" applyFont="1" applyFill="1" applyBorder="1" applyAlignment="1">
      <alignment horizontal="center" vertical="center"/>
    </xf>
    <xf numFmtId="0" fontId="213" fillId="12" borderId="10" xfId="2594" applyFont="1" applyFill="1" applyBorder="1" applyAlignment="1">
      <alignment horizontal="center" vertical="center" wrapText="1"/>
    </xf>
    <xf numFmtId="224" fontId="87" fillId="0" borderId="10" xfId="2617" applyNumberFormat="1" applyFont="1" applyBorder="1" applyAlignment="1">
      <alignment vertical="center"/>
    </xf>
    <xf numFmtId="224" fontId="0" fillId="0" borderId="10" xfId="2617" applyNumberFormat="1" applyFont="1" applyBorder="1" applyAlignment="1">
      <alignment vertical="center"/>
    </xf>
    <xf numFmtId="0" fontId="213" fillId="4" borderId="1" xfId="2594" applyFont="1" applyFill="1" applyBorder="1" applyAlignment="1">
      <alignment horizontal="center" vertical="center" wrapText="1"/>
    </xf>
    <xf numFmtId="0" fontId="213" fillId="0" borderId="1" xfId="2594" applyFont="1" applyFill="1" applyBorder="1" applyAlignment="1">
      <alignment horizontal="center" vertical="center" wrapText="1"/>
    </xf>
    <xf numFmtId="224" fontId="0" fillId="0" borderId="1" xfId="2617" applyNumberFormat="1" applyFont="1" applyBorder="1" applyAlignment="1">
      <alignment vertical="center"/>
    </xf>
    <xf numFmtId="0" fontId="117" fillId="0" borderId="1" xfId="2594" applyFont="1" applyFill="1" applyBorder="1" applyAlignment="1">
      <alignment horizontal="center" vertical="center" wrapText="1"/>
    </xf>
    <xf numFmtId="224" fontId="222" fillId="7" borderId="1" xfId="0" applyNumberFormat="1" applyFont="1" applyFill="1" applyBorder="1" applyAlignment="1">
      <alignment horizontal="center"/>
    </xf>
    <xf numFmtId="0" fontId="16" fillId="4" borderId="1" xfId="2594" applyFont="1" applyFill="1" applyBorder="1" applyAlignment="1">
      <alignment horizontal="center" vertical="center" wrapText="1"/>
    </xf>
    <xf numFmtId="224" fontId="0" fillId="0" borderId="0" xfId="2617" applyNumberFormat="1" applyFont="1" applyAlignment="1">
      <alignment vertical="center"/>
    </xf>
    <xf numFmtId="0" fontId="6" fillId="0" borderId="10" xfId="2594" applyFont="1" applyFill="1" applyBorder="1" applyAlignment="1">
      <alignment horizontal="left" vertical="center" wrapText="1"/>
    </xf>
    <xf numFmtId="0" fontId="6" fillId="0" borderId="11" xfId="2594" applyFont="1" applyFill="1" applyBorder="1" applyAlignment="1">
      <alignment horizontal="left" vertical="center" wrapText="1"/>
    </xf>
    <xf numFmtId="0" fontId="133" fillId="4" borderId="0" xfId="2617" applyNumberFormat="1" applyFont="1" applyFill="1" applyAlignment="1">
      <alignment horizontal="left" vertical="center" wrapText="1"/>
    </xf>
    <xf numFmtId="0" fontId="0" fillId="0" borderId="0" xfId="2617" applyFont="1" applyAlignment="1">
      <alignment vertical="center"/>
    </xf>
    <xf numFmtId="0" fontId="10" fillId="2" borderId="0" xfId="2662" applyFont="1" applyFill="1" applyAlignment="1" applyProtection="1">
      <alignment vertical="center"/>
    </xf>
    <xf numFmtId="0" fontId="110" fillId="14" borderId="1" xfId="2560" applyFont="1" applyFill="1" applyBorder="1" applyAlignment="1">
      <alignment horizontal="center" vertical="center"/>
    </xf>
    <xf numFmtId="0" fontId="110" fillId="0" borderId="5" xfId="2560" applyFont="1" applyBorder="1" applyAlignment="1">
      <alignment horizontal="center" vertical="center"/>
    </xf>
    <xf numFmtId="224" fontId="110" fillId="0" borderId="5" xfId="2560" applyNumberFormat="1" applyFont="1" applyBorder="1" applyAlignment="1">
      <alignment horizontal="center" vertical="center" wrapText="1"/>
    </xf>
    <xf numFmtId="224" fontId="110" fillId="0" borderId="31" xfId="2560" applyNumberFormat="1" applyFont="1" applyBorder="1" applyAlignment="1">
      <alignment horizontal="center" vertical="center" wrapText="1"/>
    </xf>
    <xf numFmtId="0" fontId="0" fillId="0" borderId="1" xfId="2560" applyFont="1" applyFill="1" applyBorder="1" applyAlignment="1">
      <alignment horizontal="center" vertical="center" wrapText="1"/>
    </xf>
    <xf numFmtId="0" fontId="6" fillId="0" borderId="29" xfId="2594" applyFont="1" applyFill="1" applyBorder="1" applyAlignment="1">
      <alignment horizontal="left" vertical="center" wrapText="1"/>
    </xf>
    <xf numFmtId="0" fontId="69" fillId="0" borderId="0" xfId="2617" applyFont="1"/>
    <xf numFmtId="0" fontId="223" fillId="15" borderId="1" xfId="0" applyFont="1" applyFill="1" applyBorder="1" applyAlignment="1">
      <alignment horizontal="center" vertical="center"/>
    </xf>
    <xf numFmtId="0" fontId="0" fillId="15" borderId="0" xfId="0" applyFont="1" applyFill="1" applyBorder="1" applyAlignment="1">
      <alignment vertical="center"/>
    </xf>
    <xf numFmtId="0" fontId="108" fillId="34" borderId="1" xfId="0" applyFont="1" applyFill="1" applyBorder="1" applyAlignment="1">
      <alignment horizontal="center" vertical="center"/>
    </xf>
    <xf numFmtId="0" fontId="224" fillId="35" borderId="1" xfId="0" applyFont="1" applyFill="1" applyBorder="1" applyAlignment="1">
      <alignment horizontal="center" vertical="center"/>
    </xf>
    <xf numFmtId="0" fontId="108" fillId="15" borderId="1" xfId="0" applyFont="1" applyFill="1" applyBorder="1" applyAlignment="1">
      <alignment vertical="center"/>
    </xf>
    <xf numFmtId="0" fontId="225" fillId="15" borderId="0" xfId="32" applyFont="1" applyFill="1" applyAlignment="1" applyProtection="1">
      <alignment horizontal="center" vertical="center"/>
    </xf>
    <xf numFmtId="0" fontId="87" fillId="0" borderId="1" xfId="979" applyFont="1" applyFill="1" applyBorder="1" applyAlignment="1"/>
    <xf numFmtId="0" fontId="151" fillId="15" borderId="5" xfId="0" applyFont="1" applyFill="1" applyBorder="1" applyAlignment="1">
      <alignment horizontal="center" vertical="center" wrapText="1"/>
    </xf>
    <xf numFmtId="0" fontId="151" fillId="15" borderId="31" xfId="0" applyFont="1" applyFill="1" applyBorder="1" applyAlignment="1">
      <alignment horizontal="center" vertical="center" wrapText="1"/>
    </xf>
    <xf numFmtId="0" fontId="151" fillId="15" borderId="27" xfId="0" applyFont="1" applyFill="1" applyBorder="1" applyAlignment="1">
      <alignment horizontal="center" vertical="center" wrapText="1"/>
    </xf>
    <xf numFmtId="0" fontId="0" fillId="36" borderId="0" xfId="0" applyFont="1" applyFill="1" applyAlignment="1">
      <alignment horizontal="center" vertical="center"/>
    </xf>
    <xf numFmtId="0" fontId="108" fillId="37" borderId="1" xfId="0" applyFont="1" applyFill="1" applyBorder="1" applyAlignment="1">
      <alignment vertical="center"/>
    </xf>
    <xf numFmtId="0" fontId="165" fillId="37" borderId="1" xfId="0" applyFont="1" applyFill="1" applyBorder="1" applyAlignment="1">
      <alignment vertical="center"/>
    </xf>
    <xf numFmtId="0" fontId="224" fillId="0" borderId="1" xfId="2715" applyFont="1" applyBorder="1" applyAlignment="1">
      <alignment horizontal="center" vertical="center"/>
    </xf>
    <xf numFmtId="0" fontId="108" fillId="16" borderId="1" xfId="2715" applyFont="1" applyFill="1" applyBorder="1">
      <alignment vertical="center"/>
    </xf>
    <xf numFmtId="0" fontId="108" fillId="16" borderId="1" xfId="0" applyFont="1" applyFill="1" applyBorder="1" applyAlignment="1">
      <alignment vertical="center"/>
    </xf>
    <xf numFmtId="0" fontId="0" fillId="4" borderId="0" xfId="2620" applyFont="1" applyFill="1" applyAlignment="1">
      <alignment vertical="center"/>
    </xf>
    <xf numFmtId="0" fontId="20" fillId="4" borderId="0" xfId="2196" applyFont="1" applyFill="1" applyAlignment="1">
      <alignment horizontal="center" vertical="center"/>
    </xf>
    <xf numFmtId="0" fontId="21" fillId="4" borderId="0" xfId="2196" applyFont="1" applyFill="1" applyAlignment="1">
      <alignment horizontal="center" vertical="center"/>
    </xf>
    <xf numFmtId="0" fontId="226" fillId="4" borderId="0" xfId="2196" applyFont="1" applyFill="1" applyAlignment="1">
      <alignment horizontal="center" vertical="center"/>
    </xf>
    <xf numFmtId="0" fontId="0" fillId="2" borderId="0" xfId="2620" applyFont="1" applyFill="1" applyAlignment="1">
      <alignment vertical="center"/>
    </xf>
    <xf numFmtId="0" fontId="226" fillId="2" borderId="0" xfId="2196" applyFont="1" applyFill="1" applyAlignment="1">
      <alignment horizontal="center" vertical="center"/>
    </xf>
    <xf numFmtId="0" fontId="198" fillId="2" borderId="0" xfId="2196" applyFont="1" applyFill="1" applyAlignment="1">
      <alignment horizontal="center" vertical="center"/>
    </xf>
    <xf numFmtId="0" fontId="227" fillId="2" borderId="0" xfId="2196" applyFont="1" applyFill="1" applyAlignment="1">
      <alignment horizontal="center" vertical="center"/>
    </xf>
    <xf numFmtId="0" fontId="16" fillId="2" borderId="1" xfId="979" applyFont="1" applyFill="1" applyBorder="1" applyAlignment="1">
      <alignment horizontal="left" wrapText="1"/>
    </xf>
    <xf numFmtId="0" fontId="228" fillId="2" borderId="75" xfId="979" applyFont="1" applyFill="1" applyBorder="1" applyAlignment="1">
      <alignment horizontal="center" vertical="center" wrapText="1"/>
    </xf>
    <xf numFmtId="0" fontId="51" fillId="0" borderId="1" xfId="2725" applyFont="1" applyFill="1" applyBorder="1" applyAlignment="1">
      <alignment vertical="center" wrapText="1"/>
    </xf>
    <xf numFmtId="0" fontId="51" fillId="0" borderId="29" xfId="2725" applyFont="1" applyFill="1" applyBorder="1" applyAlignment="1">
      <alignment vertical="center" wrapText="1"/>
    </xf>
    <xf numFmtId="0" fontId="228" fillId="2" borderId="1" xfId="979" applyFont="1" applyFill="1" applyBorder="1" applyAlignment="1">
      <alignment horizontal="center" vertical="center" wrapText="1"/>
    </xf>
    <xf numFmtId="2" fontId="229" fillId="4" borderId="1" xfId="1433" applyNumberFormat="1" applyFont="1" applyFill="1" applyBorder="1" applyAlignment="1" applyProtection="1">
      <alignment horizontal="center" vertical="center" wrapText="1"/>
    </xf>
    <xf numFmtId="2" fontId="229" fillId="4" borderId="1" xfId="1433" applyNumberFormat="1" applyFont="1" applyFill="1" applyBorder="1" applyAlignment="1" applyProtection="1">
      <alignment horizontal="center"/>
    </xf>
    <xf numFmtId="0" fontId="228" fillId="2" borderId="1" xfId="979" applyFont="1" applyFill="1" applyBorder="1" applyAlignment="1">
      <alignment horizontal="center" vertical="center"/>
    </xf>
    <xf numFmtId="2" fontId="229" fillId="4" borderId="1" xfId="1433" applyNumberFormat="1" applyFont="1" applyFill="1" applyBorder="1" applyAlignment="1" applyProtection="1">
      <alignment horizontal="center" vertical="center"/>
    </xf>
    <xf numFmtId="0" fontId="228" fillId="3" borderId="1" xfId="979" applyFont="1" applyFill="1" applyBorder="1" applyAlignment="1">
      <alignment horizontal="center" vertical="center"/>
    </xf>
    <xf numFmtId="0" fontId="51" fillId="0" borderId="1" xfId="2724" applyFont="1" applyFill="1" applyBorder="1" applyAlignment="1">
      <alignment horizontal="center" vertical="center" wrapText="1"/>
    </xf>
    <xf numFmtId="2" fontId="229" fillId="0" borderId="1" xfId="1433" applyNumberFormat="1" applyFont="1" applyFill="1" applyBorder="1" applyAlignment="1" applyProtection="1">
      <alignment horizontal="center" vertical="center"/>
    </xf>
    <xf numFmtId="0" fontId="96" fillId="0" borderId="0" xfId="979" applyFont="1" applyFill="1" applyBorder="1" applyAlignment="1">
      <alignment horizontal="left" vertical="center" wrapText="1"/>
    </xf>
    <xf numFmtId="0" fontId="96" fillId="0" borderId="0" xfId="979" applyFont="1" applyFill="1" applyBorder="1" applyAlignment="1">
      <alignment horizontal="left" vertical="center"/>
    </xf>
    <xf numFmtId="0" fontId="0" fillId="0" borderId="0" xfId="2620" applyFont="1" applyAlignment="1"/>
    <xf numFmtId="0" fontId="10" fillId="4" borderId="0" xfId="2663" applyFont="1" applyFill="1" applyAlignment="1" applyProtection="1">
      <alignment vertical="center"/>
    </xf>
    <xf numFmtId="0" fontId="0" fillId="38" borderId="0" xfId="2620" applyFill="1" applyAlignment="1"/>
    <xf numFmtId="2" fontId="229" fillId="0" borderId="1" xfId="1433" applyNumberFormat="1" applyFont="1" applyFill="1" applyBorder="1" applyAlignment="1" applyProtection="1">
      <alignment horizontal="center"/>
    </xf>
    <xf numFmtId="0" fontId="0" fillId="0" borderId="0" xfId="2620" applyFont="1" applyAlignment="1">
      <alignment vertical="center"/>
    </xf>
    <xf numFmtId="0" fontId="0" fillId="38" borderId="0" xfId="2620" applyFont="1" applyFill="1" applyAlignment="1"/>
    <xf numFmtId="0" fontId="96" fillId="2" borderId="1" xfId="979" applyFont="1" applyFill="1" applyBorder="1" applyAlignment="1">
      <alignment horizontal="center" vertical="center" wrapText="1"/>
    </xf>
    <xf numFmtId="0" fontId="96" fillId="12" borderId="1" xfId="979" applyFont="1" applyFill="1" applyBorder="1" applyAlignment="1">
      <alignment horizontal="center" vertical="center" wrapText="1"/>
    </xf>
    <xf numFmtId="0" fontId="0" fillId="0" borderId="0" xfId="979" applyFont="1" applyAlignment="1">
      <alignment vertical="center"/>
    </xf>
    <xf numFmtId="0" fontId="0" fillId="0" borderId="0" xfId="979" applyFont="1" applyBorder="1" applyAlignment="1">
      <alignment vertical="center"/>
    </xf>
    <xf numFmtId="0" fontId="122" fillId="0" borderId="0" xfId="979" applyFont="1" applyAlignment="1">
      <alignment horizontal="center" vertical="center"/>
    </xf>
    <xf numFmtId="0" fontId="3" fillId="0" borderId="0" xfId="979" applyFont="1" applyFill="1" applyBorder="1" applyAlignment="1">
      <alignment horizontal="left" vertical="center" wrapText="1"/>
    </xf>
    <xf numFmtId="0" fontId="230" fillId="15" borderId="0" xfId="0" applyFont="1" applyFill="1" applyBorder="1" applyAlignment="1">
      <alignment vertical="center"/>
    </xf>
    <xf numFmtId="0" fontId="0" fillId="15" borderId="1" xfId="0" applyFont="1" applyFill="1" applyBorder="1" applyAlignment="1">
      <alignment horizontal="center" vertical="center"/>
    </xf>
    <xf numFmtId="0" fontId="20" fillId="4" borderId="0" xfId="2192" applyFont="1" applyFill="1" applyAlignment="1">
      <alignment horizontal="center" vertical="center"/>
    </xf>
    <xf numFmtId="0" fontId="21" fillId="4" borderId="0" xfId="2192" applyFont="1" applyFill="1" applyAlignment="1">
      <alignment horizontal="center" vertical="center"/>
    </xf>
    <xf numFmtId="0" fontId="0" fillId="4" borderId="0" xfId="1554" applyFont="1" applyFill="1" applyAlignment="1">
      <alignment vertical="center"/>
    </xf>
    <xf numFmtId="0" fontId="226" fillId="4" borderId="0" xfId="2192" applyFont="1" applyFill="1" applyAlignment="1">
      <alignment horizontal="center" vertical="center"/>
    </xf>
    <xf numFmtId="0" fontId="0" fillId="2" borderId="0" xfId="1554" applyFont="1" applyFill="1" applyAlignment="1">
      <alignment vertical="center"/>
    </xf>
    <xf numFmtId="0" fontId="226" fillId="2" borderId="0" xfId="2192" applyFont="1" applyFill="1" applyAlignment="1">
      <alignment horizontal="center" vertical="center"/>
    </xf>
    <xf numFmtId="0" fontId="50" fillId="2" borderId="0" xfId="2192" applyFont="1" applyFill="1" applyAlignment="1">
      <alignment horizontal="center" vertical="center"/>
    </xf>
    <xf numFmtId="0" fontId="24" fillId="2" borderId="0" xfId="2192" applyFont="1" applyFill="1" applyAlignment="1">
      <alignment horizontal="center" vertical="center"/>
    </xf>
    <xf numFmtId="2" fontId="229" fillId="4" borderId="1" xfId="2327" applyNumberFormat="1" applyFont="1" applyFill="1" applyBorder="1" applyAlignment="1" applyProtection="1">
      <alignment horizontal="center" vertical="center"/>
    </xf>
    <xf numFmtId="0" fontId="96" fillId="0" borderId="0" xfId="979" applyFont="1" applyFill="1" applyAlignment="1">
      <alignment horizontal="left" vertical="center" wrapText="1"/>
    </xf>
    <xf numFmtId="0" fontId="0" fillId="0" borderId="0" xfId="1554" applyFont="1" applyAlignment="1"/>
    <xf numFmtId="0" fontId="31" fillId="4" borderId="0" xfId="32" applyFill="1" applyAlignment="1" applyProtection="1">
      <alignment vertical="center"/>
    </xf>
    <xf numFmtId="0" fontId="0" fillId="2" borderId="0" xfId="1554" applyFill="1" applyAlignment="1"/>
    <xf numFmtId="0" fontId="0" fillId="0" borderId="0" xfId="1554" applyFont="1" applyAlignment="1">
      <alignment vertical="center"/>
    </xf>
    <xf numFmtId="0" fontId="0" fillId="2" borderId="0" xfId="1554" applyFont="1" applyFill="1" applyAlignment="1"/>
    <xf numFmtId="0" fontId="0" fillId="31" borderId="0" xfId="1554" applyFont="1" applyFill="1" applyAlignment="1">
      <alignment vertical="center"/>
    </xf>
    <xf numFmtId="0" fontId="3" fillId="0" borderId="0" xfId="979" applyFont="1" applyFill="1" applyBorder="1" applyAlignment="1">
      <alignment horizontal="left" vertical="center"/>
    </xf>
    <xf numFmtId="0" fontId="231" fillId="31" borderId="1" xfId="1646" applyFont="1" applyFill="1" applyBorder="1" applyAlignment="1">
      <alignment horizontal="center" vertical="center" wrapText="1"/>
    </xf>
    <xf numFmtId="0" fontId="232" fillId="39" borderId="1" xfId="1646" applyFont="1" applyFill="1" applyBorder="1" applyAlignment="1">
      <alignment horizontal="center" vertical="center"/>
    </xf>
    <xf numFmtId="0" fontId="233" fillId="39" borderId="1" xfId="1646" applyFont="1" applyFill="1" applyBorder="1" applyAlignment="1">
      <alignment horizontal="center" vertical="center"/>
    </xf>
    <xf numFmtId="0" fontId="0" fillId="4" borderId="0" xfId="2614" applyFont="1" applyFill="1" applyAlignment="1">
      <alignment vertical="center"/>
    </xf>
    <xf numFmtId="0" fontId="20" fillId="4" borderId="0" xfId="2193" applyFont="1" applyFill="1" applyAlignment="1">
      <alignment horizontal="center" vertical="center"/>
    </xf>
    <xf numFmtId="0" fontId="0" fillId="0" borderId="0" xfId="2614" applyFont="1" applyAlignment="1"/>
    <xf numFmtId="0" fontId="21" fillId="4" borderId="0" xfId="2193" applyFont="1" applyFill="1" applyAlignment="1">
      <alignment horizontal="center" vertical="center"/>
    </xf>
    <xf numFmtId="0" fontId="226" fillId="4" borderId="0" xfId="2193" applyFont="1" applyFill="1" applyAlignment="1">
      <alignment horizontal="center" vertical="center"/>
    </xf>
    <xf numFmtId="0" fontId="234" fillId="4" borderId="0" xfId="2193" applyFont="1" applyFill="1" applyAlignment="1">
      <alignment horizontal="center" vertical="center"/>
    </xf>
    <xf numFmtId="0" fontId="235" fillId="4" borderId="0" xfId="2193" applyFont="1" applyFill="1" applyAlignment="1">
      <alignment horizontal="center" vertical="center"/>
    </xf>
    <xf numFmtId="0" fontId="236" fillId="31" borderId="23" xfId="2714" applyFont="1" applyFill="1" applyBorder="1" applyAlignment="1">
      <alignment vertical="center"/>
    </xf>
    <xf numFmtId="224" fontId="0" fillId="16" borderId="1" xfId="0" applyNumberFormat="1" applyFont="1" applyFill="1" applyBorder="1" applyAlignment="1">
      <alignment vertical="center" wrapText="1"/>
    </xf>
    <xf numFmtId="0" fontId="236" fillId="16" borderId="25" xfId="2714" applyFont="1" applyFill="1" applyBorder="1" applyAlignment="1">
      <alignment horizontal="left" vertical="center"/>
    </xf>
    <xf numFmtId="189" fontId="193" fillId="0" borderId="25" xfId="0" applyNumberFormat="1" applyFont="1" applyFill="1" applyBorder="1" applyAlignment="1">
      <alignment horizontal="center" vertical="center"/>
    </xf>
    <xf numFmtId="189" fontId="229" fillId="0" borderId="25" xfId="0" applyNumberFormat="1" applyFont="1" applyFill="1" applyBorder="1" applyAlignment="1">
      <alignment horizontal="center" vertical="center"/>
    </xf>
    <xf numFmtId="189" fontId="193" fillId="40" borderId="25" xfId="0" applyNumberFormat="1" applyFont="1" applyFill="1" applyBorder="1" applyAlignment="1">
      <alignment horizontal="center" vertical="center"/>
    </xf>
    <xf numFmtId="189" fontId="229" fillId="40" borderId="25" xfId="0" applyNumberFormat="1" applyFont="1" applyFill="1" applyBorder="1" applyAlignment="1">
      <alignment horizontal="center" vertical="center"/>
    </xf>
    <xf numFmtId="189" fontId="193" fillId="40" borderId="33" xfId="0" applyNumberFormat="1" applyFont="1" applyFill="1" applyBorder="1" applyAlignment="1">
      <alignment horizontal="center" vertical="center"/>
    </xf>
    <xf numFmtId="189" fontId="229" fillId="40" borderId="33" xfId="0" applyNumberFormat="1" applyFont="1" applyFill="1" applyBorder="1" applyAlignment="1">
      <alignment horizontal="center" vertical="center"/>
    </xf>
    <xf numFmtId="0" fontId="237" fillId="15" borderId="0" xfId="0" applyFont="1" applyFill="1" applyBorder="1" applyAlignment="1">
      <alignment vertical="center"/>
    </xf>
    <xf numFmtId="0" fontId="150" fillId="15" borderId="0" xfId="0" applyFont="1" applyFill="1" applyBorder="1" applyAlignment="1">
      <alignment vertical="center"/>
    </xf>
    <xf numFmtId="0" fontId="80" fillId="15" borderId="0" xfId="2718" applyFont="1" applyFill="1" applyAlignment="1"/>
    <xf numFmtId="2" fontId="94" fillId="15" borderId="0" xfId="2718" applyNumberFormat="1" applyFont="1" applyFill="1" applyAlignment="1"/>
    <xf numFmtId="0" fontId="238" fillId="15" borderId="0" xfId="2717" applyFont="1" applyFill="1" applyAlignment="1" applyProtection="1">
      <alignment vertical="center"/>
    </xf>
    <xf numFmtId="0" fontId="239" fillId="15" borderId="0" xfId="2717" applyFont="1" applyFill="1" applyAlignment="1" applyProtection="1">
      <alignment vertical="center"/>
    </xf>
    <xf numFmtId="0" fontId="238" fillId="15" borderId="0" xfId="2717" applyFont="1" applyFill="1" applyAlignment="1" applyProtection="1">
      <alignment horizontal="left" vertical="center"/>
    </xf>
    <xf numFmtId="2" fontId="239" fillId="15" borderId="0" xfId="13" applyNumberFormat="1" applyFont="1" applyFill="1" applyBorder="1" applyAlignment="1" applyProtection="1">
      <alignment horizontal="left" vertical="center"/>
    </xf>
    <xf numFmtId="20" fontId="240" fillId="15" borderId="0" xfId="2655" applyNumberFormat="1" applyFont="1" applyFill="1" applyBorder="1" applyAlignment="1" applyProtection="1">
      <alignment horizontal="left" vertical="top" wrapText="1"/>
    </xf>
    <xf numFmtId="0" fontId="241" fillId="15" borderId="0" xfId="2655" applyFont="1" applyFill="1" applyBorder="1" applyAlignment="1" applyProtection="1">
      <alignment horizontal="left" vertical="top" wrapText="1"/>
    </xf>
    <xf numFmtId="0" fontId="240" fillId="15" borderId="0" xfId="2717" applyFont="1" applyFill="1" applyAlignment="1" applyProtection="1">
      <alignment horizontal="left" vertical="center" wrapText="1"/>
    </xf>
    <xf numFmtId="0" fontId="241" fillId="15" borderId="0" xfId="2717" applyFont="1" applyFill="1" applyAlignment="1" applyProtection="1">
      <alignment horizontal="left" vertical="center"/>
    </xf>
    <xf numFmtId="20" fontId="240" fillId="15" borderId="0" xfId="2717" applyNumberFormat="1" applyFont="1" applyFill="1" applyAlignment="1" applyProtection="1">
      <alignment vertical="center"/>
    </xf>
    <xf numFmtId="0" fontId="241" fillId="15" borderId="0" xfId="2717" applyFont="1" applyFill="1" applyAlignment="1" applyProtection="1">
      <alignment vertical="center"/>
    </xf>
    <xf numFmtId="0" fontId="80" fillId="15" borderId="0" xfId="2717" applyFont="1" applyFill="1" applyAlignment="1">
      <alignment vertical="center"/>
    </xf>
    <xf numFmtId="0" fontId="94" fillId="15" borderId="0" xfId="2717" applyFont="1" applyFill="1" applyAlignment="1">
      <alignment vertical="center"/>
    </xf>
    <xf numFmtId="0" fontId="242" fillId="0" borderId="0" xfId="0" applyFont="1" applyFill="1" applyBorder="1" applyAlignment="1">
      <alignment vertical="center"/>
    </xf>
    <xf numFmtId="0" fontId="170" fillId="0" borderId="0" xfId="0" applyFont="1" applyFill="1" applyBorder="1" applyAlignment="1">
      <alignment vertical="center"/>
    </xf>
    <xf numFmtId="0" fontId="243" fillId="0" borderId="0" xfId="0" applyFont="1" applyFill="1" applyBorder="1" applyAlignment="1">
      <alignment vertical="center"/>
    </xf>
    <xf numFmtId="0" fontId="20" fillId="4" borderId="0" xfId="2199" applyFont="1" applyFill="1" applyAlignment="1">
      <alignment horizontal="center" vertical="center"/>
    </xf>
    <xf numFmtId="0" fontId="20" fillId="4" borderId="0" xfId="2199" applyFont="1" applyFill="1" applyAlignment="1">
      <alignment vertical="center"/>
    </xf>
    <xf numFmtId="0" fontId="21" fillId="4" borderId="0" xfId="2199" applyFont="1" applyFill="1" applyAlignment="1">
      <alignment horizontal="center" vertical="center"/>
    </xf>
    <xf numFmtId="0" fontId="21" fillId="4" borderId="0" xfId="2199" applyFont="1" applyFill="1" applyAlignment="1">
      <alignment vertical="center"/>
    </xf>
    <xf numFmtId="0" fontId="0" fillId="4" borderId="0" xfId="2616" applyFont="1" applyFill="1" applyAlignment="1">
      <alignment vertical="center"/>
    </xf>
    <xf numFmtId="0" fontId="226" fillId="4" borderId="0" xfId="2199" applyFont="1" applyFill="1" applyAlignment="1">
      <alignment horizontal="center" vertical="center"/>
    </xf>
    <xf numFmtId="0" fontId="226" fillId="4" borderId="0" xfId="2199" applyFont="1" applyFill="1" applyAlignment="1">
      <alignment vertical="center"/>
    </xf>
    <xf numFmtId="0" fontId="0" fillId="2" borderId="0" xfId="2616" applyFont="1" applyFill="1" applyAlignment="1">
      <alignment vertical="center"/>
    </xf>
    <xf numFmtId="0" fontId="24" fillId="2" borderId="0" xfId="2616" applyFont="1" applyFill="1" applyAlignment="1">
      <alignment vertical="center"/>
    </xf>
    <xf numFmtId="0" fontId="228" fillId="2" borderId="1" xfId="2616" applyFont="1" applyFill="1" applyBorder="1" applyAlignment="1">
      <alignment vertical="center"/>
    </xf>
    <xf numFmtId="0" fontId="228" fillId="2" borderId="1" xfId="2328" applyFont="1" applyFill="1" applyBorder="1" applyAlignment="1">
      <alignment horizontal="center" vertical="center"/>
    </xf>
    <xf numFmtId="0" fontId="228" fillId="2" borderId="1" xfId="2616" applyFont="1" applyFill="1" applyBorder="1" applyAlignment="1">
      <alignment horizontal="center" vertical="center"/>
    </xf>
    <xf numFmtId="0" fontId="228" fillId="3" borderId="1" xfId="0" applyFont="1" applyFill="1" applyBorder="1" applyAlignment="1">
      <alignment horizontal="center" vertical="center" wrapText="1"/>
    </xf>
    <xf numFmtId="197" fontId="96" fillId="41" borderId="1" xfId="2328" applyNumberFormat="1" applyFont="1" applyFill="1" applyBorder="1" applyAlignment="1">
      <alignment horizontal="center" vertical="center"/>
    </xf>
    <xf numFmtId="203" fontId="117" fillId="42" borderId="27" xfId="2328" applyNumberFormat="1" applyFont="1" applyFill="1" applyBorder="1" applyAlignment="1">
      <alignment horizontal="center" vertical="center"/>
    </xf>
    <xf numFmtId="0" fontId="96" fillId="3" borderId="1" xfId="0" applyFont="1" applyFill="1" applyBorder="1" applyAlignment="1">
      <alignment horizontal="center" vertical="center"/>
    </xf>
    <xf numFmtId="0" fontId="228" fillId="3" borderId="1" xfId="2328" applyNumberFormat="1" applyFont="1" applyFill="1" applyBorder="1" applyAlignment="1" applyProtection="1">
      <alignment horizontal="center" vertical="center" wrapText="1"/>
    </xf>
    <xf numFmtId="203" fontId="117" fillId="42" borderId="1" xfId="2328" applyNumberFormat="1" applyFont="1" applyFill="1" applyBorder="1" applyAlignment="1">
      <alignment horizontal="center" vertical="center"/>
    </xf>
    <xf numFmtId="0" fontId="87" fillId="42" borderId="25" xfId="1516" applyFont="1" applyFill="1" applyBorder="1" applyAlignment="1">
      <alignment horizontal="center" vertical="center"/>
    </xf>
    <xf numFmtId="16" fontId="96" fillId="3" borderId="1" xfId="0" applyNumberFormat="1" applyFont="1" applyFill="1" applyBorder="1" applyAlignment="1">
      <alignment horizontal="center" vertical="center"/>
    </xf>
    <xf numFmtId="203" fontId="117" fillId="42" borderId="34" xfId="2328" applyNumberFormat="1" applyFont="1" applyFill="1" applyBorder="1" applyAlignment="1">
      <alignment horizontal="center" vertical="center"/>
    </xf>
    <xf numFmtId="0" fontId="117" fillId="4" borderId="0" xfId="2707" applyFont="1" applyFill="1" applyBorder="1" applyAlignment="1">
      <alignment horizontal="left" vertical="center" wrapText="1"/>
    </xf>
    <xf numFmtId="0" fontId="87" fillId="4" borderId="0" xfId="1516" applyFont="1" applyFill="1" applyBorder="1" applyAlignment="1">
      <alignment vertical="center"/>
    </xf>
    <xf numFmtId="191" fontId="68" fillId="4" borderId="0" xfId="1516" applyNumberFormat="1" applyFont="1" applyFill="1" applyBorder="1" applyAlignment="1">
      <alignment horizontal="left" vertical="center" wrapText="1"/>
    </xf>
    <xf numFmtId="0" fontId="68" fillId="4" borderId="0" xfId="1516" applyFont="1" applyFill="1" applyBorder="1" applyAlignment="1">
      <alignment horizontal="left" vertical="center" wrapText="1"/>
    </xf>
    <xf numFmtId="0" fontId="51" fillId="4" borderId="0" xfId="2707" applyFont="1" applyFill="1" applyBorder="1" applyAlignment="1">
      <alignment horizontal="left" vertical="center" wrapText="1"/>
    </xf>
    <xf numFmtId="0" fontId="96" fillId="4" borderId="0" xfId="1516" applyFont="1" applyFill="1" applyBorder="1" applyAlignment="1">
      <alignment horizontal="left" vertical="center" wrapText="1"/>
    </xf>
    <xf numFmtId="0" fontId="228" fillId="4" borderId="0" xfId="1516" applyFont="1" applyFill="1" applyBorder="1" applyAlignment="1">
      <alignment vertical="center"/>
    </xf>
    <xf numFmtId="0" fontId="96" fillId="4" borderId="0" xfId="1516" applyFont="1" applyFill="1" applyBorder="1" applyAlignment="1">
      <alignment vertical="center"/>
    </xf>
    <xf numFmtId="0" fontId="96" fillId="4" borderId="0" xfId="1819" applyFont="1" applyFill="1" applyBorder="1" applyAlignment="1">
      <alignment horizontal="left" vertical="center"/>
    </xf>
    <xf numFmtId="203" fontId="96" fillId="4" borderId="0" xfId="1819" applyNumberFormat="1" applyFont="1" applyFill="1" applyBorder="1" applyAlignment="1">
      <alignment horizontal="center" vertical="center"/>
    </xf>
    <xf numFmtId="0" fontId="0" fillId="15" borderId="0" xfId="2616" applyFont="1" applyFill="1" applyAlignment="1">
      <alignment vertical="center"/>
    </xf>
    <xf numFmtId="0" fontId="0" fillId="0" borderId="0" xfId="2616" applyFont="1" applyAlignment="1">
      <alignment vertical="center"/>
    </xf>
    <xf numFmtId="0" fontId="96" fillId="15" borderId="5" xfId="0" applyFont="1" applyFill="1" applyBorder="1" applyAlignment="1">
      <alignment horizontal="left" vertical="center"/>
    </xf>
    <xf numFmtId="197" fontId="0" fillId="0" borderId="0" xfId="0" applyNumberFormat="1" applyFill="1" applyBorder="1" applyAlignment="1">
      <alignment vertical="center"/>
    </xf>
    <xf numFmtId="0" fontId="96" fillId="15" borderId="1" xfId="0" applyFont="1" applyFill="1" applyBorder="1" applyAlignment="1">
      <alignment horizontal="left" vertical="center"/>
    </xf>
    <xf numFmtId="0" fontId="96" fillId="15" borderId="31" xfId="0" applyFont="1" applyFill="1" applyBorder="1" applyAlignment="1">
      <alignment horizontal="left" vertical="center"/>
    </xf>
    <xf numFmtId="197" fontId="0" fillId="0" borderId="0" xfId="0" applyNumberFormat="1" applyFont="1" applyFill="1" applyBorder="1" applyAlignment="1">
      <alignment vertical="center"/>
    </xf>
    <xf numFmtId="0" fontId="96" fillId="15" borderId="27" xfId="0" applyFont="1" applyFill="1" applyBorder="1" applyAlignment="1">
      <alignment horizontal="left" vertical="center"/>
    </xf>
    <xf numFmtId="0" fontId="96" fillId="3" borderId="1" xfId="0" applyFont="1" applyFill="1" applyBorder="1" applyAlignment="1">
      <alignment horizontal="left" vertical="center"/>
    </xf>
    <xf numFmtId="0" fontId="228" fillId="16" borderId="1" xfId="0" applyFont="1" applyFill="1" applyBorder="1" applyAlignment="1">
      <alignment horizontal="left" vertical="center" wrapText="1"/>
    </xf>
    <xf numFmtId="0" fontId="10" fillId="4" borderId="0" xfId="32" applyNumberFormat="1" applyFont="1" applyFill="1" applyBorder="1" applyAlignment="1" applyProtection="1">
      <alignment vertical="center"/>
    </xf>
    <xf numFmtId="0" fontId="96" fillId="4" borderId="0" xfId="1819" applyFont="1" applyFill="1" applyBorder="1" applyAlignment="1">
      <alignment vertical="center"/>
    </xf>
    <xf numFmtId="0" fontId="0" fillId="0" borderId="0" xfId="0" applyFill="1" applyAlignment="1">
      <alignment vertical="center"/>
    </xf>
    <xf numFmtId="0" fontId="20" fillId="4" borderId="0" xfId="2197" applyFont="1" applyFill="1" applyAlignment="1">
      <alignment horizontal="center" vertical="center"/>
    </xf>
    <xf numFmtId="0" fontId="20" fillId="4" borderId="0" xfId="2197" applyFont="1" applyFill="1" applyAlignment="1">
      <alignment vertical="center"/>
    </xf>
    <xf numFmtId="0" fontId="21" fillId="4" borderId="0" xfId="2197" applyFont="1" applyFill="1" applyAlignment="1">
      <alignment horizontal="center" vertical="center"/>
    </xf>
    <xf numFmtId="0" fontId="21" fillId="4" borderId="0" xfId="2197" applyFont="1" applyFill="1" applyAlignment="1">
      <alignment vertical="center"/>
    </xf>
    <xf numFmtId="0" fontId="0" fillId="4" borderId="0" xfId="774" applyFont="1" applyFill="1" applyAlignment="1">
      <alignment vertical="center"/>
    </xf>
    <xf numFmtId="0" fontId="226" fillId="4" borderId="0" xfId="2197" applyFont="1" applyFill="1" applyAlignment="1">
      <alignment horizontal="center" vertical="center"/>
    </xf>
    <xf numFmtId="0" fontId="226" fillId="4" borderId="0" xfId="2197" applyFont="1" applyFill="1" applyAlignment="1">
      <alignment vertical="center"/>
    </xf>
    <xf numFmtId="0" fontId="244" fillId="0" borderId="0" xfId="0" applyFont="1" applyFill="1" applyAlignment="1">
      <alignment vertical="center"/>
    </xf>
    <xf numFmtId="0" fontId="245" fillId="0" borderId="0" xfId="0" applyFont="1" applyFill="1" applyAlignment="1">
      <alignment horizontal="center" vertical="center"/>
    </xf>
    <xf numFmtId="0" fontId="207" fillId="0" borderId="0" xfId="0" applyFont="1" applyFill="1" applyAlignment="1">
      <alignment horizontal="center" vertical="center"/>
    </xf>
    <xf numFmtId="0" fontId="9" fillId="0" borderId="0" xfId="0" applyFont="1" applyFill="1" applyAlignment="1">
      <alignment vertical="center"/>
    </xf>
    <xf numFmtId="0" fontId="246" fillId="2" borderId="1" xfId="0" applyFont="1" applyFill="1" applyBorder="1" applyAlignment="1">
      <alignment horizontal="center" vertical="center"/>
    </xf>
    <xf numFmtId="0" fontId="96" fillId="0" borderId="1" xfId="1819" applyFont="1" applyFill="1" applyBorder="1" applyAlignment="1">
      <alignment horizontal="center" vertical="center"/>
    </xf>
    <xf numFmtId="0" fontId="96" fillId="0" borderId="39" xfId="1819" applyFont="1" applyFill="1" applyBorder="1" applyAlignment="1">
      <alignment horizontal="center" vertical="center"/>
    </xf>
    <xf numFmtId="0" fontId="209" fillId="0" borderId="1" xfId="0" applyFont="1" applyFill="1" applyBorder="1" applyAlignment="1">
      <alignment horizontal="center" vertical="center"/>
    </xf>
    <xf numFmtId="0" fontId="148" fillId="0" borderId="1" xfId="0" applyFont="1" applyFill="1" applyBorder="1" applyAlignment="1">
      <alignment horizontal="left" vertical="center" wrapText="1"/>
    </xf>
    <xf numFmtId="214" fontId="117" fillId="42" borderId="5" xfId="1819" applyNumberFormat="1" applyFont="1" applyFill="1" applyBorder="1" applyAlignment="1">
      <alignment horizontal="center" vertical="center"/>
    </xf>
    <xf numFmtId="214" fontId="117" fillId="42" borderId="74" xfId="1819" applyNumberFormat="1" applyFont="1" applyFill="1" applyBorder="1" applyAlignment="1">
      <alignment horizontal="center" vertical="center"/>
    </xf>
    <xf numFmtId="214" fontId="117" fillId="42" borderId="34" xfId="1819" applyNumberFormat="1" applyFont="1" applyFill="1" applyBorder="1" applyAlignment="1">
      <alignment horizontal="center" vertical="center"/>
    </xf>
    <xf numFmtId="214" fontId="117" fillId="42" borderId="40" xfId="1819" applyNumberFormat="1" applyFont="1" applyFill="1" applyBorder="1" applyAlignment="1">
      <alignment horizontal="center" vertical="center"/>
    </xf>
    <xf numFmtId="203" fontId="117" fillId="0" borderId="1" xfId="1819" applyNumberFormat="1" applyFont="1" applyFill="1" applyBorder="1" applyAlignment="1">
      <alignment horizontal="center" vertical="center"/>
    </xf>
    <xf numFmtId="203" fontId="117" fillId="0" borderId="34" xfId="1819" applyNumberFormat="1" applyFont="1" applyFill="1" applyBorder="1" applyAlignment="1">
      <alignment horizontal="center" vertical="center"/>
    </xf>
    <xf numFmtId="203" fontId="16" fillId="0" borderId="34" xfId="589" applyNumberFormat="1" applyFont="1" applyFill="1" applyBorder="1" applyAlignment="1">
      <alignment horizontal="center" vertical="center"/>
    </xf>
    <xf numFmtId="0" fontId="87" fillId="15" borderId="0" xfId="1819" applyFont="1" applyFill="1" applyBorder="1" applyAlignment="1">
      <alignment vertical="center"/>
    </xf>
    <xf numFmtId="0" fontId="41" fillId="15" borderId="0" xfId="32" applyFont="1" applyFill="1" applyAlignment="1" applyProtection="1"/>
    <xf numFmtId="191" fontId="96" fillId="4" borderId="0" xfId="1819" applyNumberFormat="1" applyFont="1" applyFill="1" applyBorder="1" applyAlignment="1">
      <alignment horizontal="left" vertical="center" wrapText="1"/>
    </xf>
    <xf numFmtId="0" fontId="96" fillId="4" borderId="0" xfId="1819" applyFont="1" applyFill="1" applyBorder="1" applyAlignment="1">
      <alignment horizontal="left" vertical="center" wrapText="1"/>
    </xf>
    <xf numFmtId="0" fontId="228" fillId="4" borderId="0" xfId="1819" applyFont="1" applyFill="1" applyBorder="1" applyAlignment="1">
      <alignment horizontal="left" vertical="center"/>
    </xf>
    <xf numFmtId="0" fontId="96" fillId="0" borderId="0" xfId="1819" applyFont="1" applyFill="1" applyBorder="1" applyAlignment="1">
      <alignment horizontal="left" vertical="center"/>
    </xf>
    <xf numFmtId="0" fontId="87" fillId="4" borderId="0" xfId="1819" applyFont="1" applyFill="1" applyBorder="1" applyAlignment="1">
      <alignment vertical="center"/>
    </xf>
    <xf numFmtId="0" fontId="247" fillId="4" borderId="0" xfId="0" applyFont="1" applyFill="1" applyBorder="1" applyAlignment="1"/>
    <xf numFmtId="0" fontId="248" fillId="4" borderId="0" xfId="0" applyFont="1" applyFill="1" applyBorder="1" applyAlignment="1"/>
    <xf numFmtId="0" fontId="84" fillId="4" borderId="0" xfId="0" applyFont="1" applyFill="1" applyBorder="1" applyAlignment="1"/>
    <xf numFmtId="0" fontId="0" fillId="15" borderId="0" xfId="0" applyFill="1" applyAlignment="1">
      <alignment vertical="center"/>
    </xf>
    <xf numFmtId="0" fontId="0" fillId="0" borderId="1" xfId="0" applyFill="1" applyBorder="1" applyAlignment="1">
      <alignment vertical="center"/>
    </xf>
    <xf numFmtId="0" fontId="249" fillId="7" borderId="1" xfId="0" applyNumberFormat="1" applyFont="1" applyFill="1" applyBorder="1" applyAlignment="1">
      <alignment horizontal="center" vertical="center" wrapText="1"/>
    </xf>
    <xf numFmtId="203" fontId="117" fillId="0" borderId="39" xfId="1819" applyNumberFormat="1" applyFont="1" applyFill="1" applyBorder="1" applyAlignment="1">
      <alignment horizontal="center" vertical="center"/>
    </xf>
    <xf numFmtId="203" fontId="16" fillId="0" borderId="40" xfId="589" applyNumberFormat="1" applyFont="1" applyFill="1" applyBorder="1" applyAlignment="1">
      <alignment horizontal="center" vertical="center"/>
    </xf>
    <xf numFmtId="0" fontId="250" fillId="11" borderId="1" xfId="2316" applyNumberFormat="1" applyFont="1" applyFill="1" applyBorder="1" applyAlignment="1">
      <alignment horizontal="center" vertical="center"/>
    </xf>
    <xf numFmtId="0" fontId="58" fillId="0" borderId="1" xfId="0" applyFont="1" applyFill="1" applyBorder="1" applyAlignment="1">
      <alignment horizontal="center" vertical="center" wrapText="1"/>
    </xf>
    <xf numFmtId="0" fontId="58"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0" xfId="0" applyFont="1" applyFill="1" applyBorder="1" applyAlignment="1">
      <alignment horizontal="center" vertical="center"/>
    </xf>
    <xf numFmtId="0" fontId="87" fillId="16" borderId="0" xfId="2614" applyNumberFormat="1" applyFont="1" applyFill="1" applyBorder="1" applyAlignment="1">
      <alignment horizontal="center" vertical="center"/>
    </xf>
    <xf numFmtId="0" fontId="24" fillId="16" borderId="0" xfId="2614" applyNumberFormat="1" applyFont="1" applyFill="1" applyAlignment="1">
      <alignment horizontal="center" vertical="center"/>
    </xf>
    <xf numFmtId="0" fontId="251" fillId="19" borderId="46" xfId="2315" applyFont="1" applyFill="1" applyBorder="1" applyAlignment="1" applyProtection="1"/>
    <xf numFmtId="0" fontId="251" fillId="19" borderId="50" xfId="2315" applyNumberFormat="1" applyFont="1" applyFill="1" applyBorder="1" applyAlignment="1" applyProtection="1"/>
    <xf numFmtId="0" fontId="251" fillId="19" borderId="11" xfId="2315" applyNumberFormat="1" applyFont="1" applyFill="1" applyBorder="1" applyAlignment="1" applyProtection="1"/>
    <xf numFmtId="0" fontId="252" fillId="19" borderId="11" xfId="2315" applyFont="1" applyFill="1" applyBorder="1" applyAlignment="1" applyProtection="1">
      <alignment horizontal="center" vertical="center" wrapText="1"/>
    </xf>
    <xf numFmtId="0" fontId="253" fillId="11" borderId="76" xfId="2315" applyNumberFormat="1" applyFont="1" applyFill="1" applyBorder="1" applyAlignment="1" applyProtection="1">
      <alignment horizontal="left" vertical="center" wrapText="1"/>
      <protection locked="0"/>
    </xf>
    <xf numFmtId="0" fontId="253" fillId="11" borderId="77" xfId="2315" applyNumberFormat="1" applyFont="1" applyFill="1" applyBorder="1" applyAlignment="1" applyProtection="1">
      <alignment horizontal="left" vertical="center"/>
      <protection locked="0"/>
    </xf>
    <xf numFmtId="176" fontId="254" fillId="11" borderId="31" xfId="2315" applyNumberFormat="1" applyFont="1" applyFill="1" applyBorder="1" applyAlignment="1" applyProtection="1">
      <alignment horizontal="center" vertical="center"/>
    </xf>
    <xf numFmtId="0" fontId="253" fillId="11" borderId="78" xfId="2315" applyNumberFormat="1" applyFont="1" applyFill="1" applyBorder="1" applyAlignment="1" applyProtection="1">
      <alignment horizontal="left" vertical="center"/>
      <protection locked="0"/>
    </xf>
    <xf numFmtId="0" fontId="253" fillId="11" borderId="79" xfId="2315" applyNumberFormat="1" applyFont="1" applyFill="1" applyBorder="1" applyAlignment="1" applyProtection="1">
      <alignment horizontal="left" vertical="center"/>
      <protection locked="0"/>
    </xf>
    <xf numFmtId="214" fontId="253" fillId="11" borderId="5" xfId="2315" applyNumberFormat="1" applyFont="1" applyFill="1" applyBorder="1" applyAlignment="1" applyProtection="1">
      <alignment horizontal="center" vertical="center"/>
    </xf>
    <xf numFmtId="0" fontId="81" fillId="11" borderId="48" xfId="2315" applyFont="1" applyFill="1" applyBorder="1" applyAlignment="1" applyProtection="1">
      <alignment horizontal="center" vertical="center" textRotation="255" wrapText="1"/>
    </xf>
    <xf numFmtId="203" fontId="88" fillId="43" borderId="80" xfId="2315" applyNumberFormat="1" applyFont="1" applyFill="1" applyBorder="1" applyAlignment="1" applyProtection="1">
      <alignment horizontal="left" vertical="center" wrapText="1" indent="1"/>
    </xf>
    <xf numFmtId="224" fontId="255" fillId="44" borderId="1" xfId="0" applyNumberFormat="1" applyFont="1" applyFill="1" applyBorder="1" applyAlignment="1">
      <alignment horizontal="right" vertical="top" shrinkToFit="1"/>
    </xf>
    <xf numFmtId="203" fontId="88" fillId="43" borderId="81" xfId="2315" applyNumberFormat="1" applyFont="1" applyFill="1" applyBorder="1" applyAlignment="1" applyProtection="1">
      <alignment horizontal="left" vertical="center" wrapText="1" indent="1"/>
    </xf>
    <xf numFmtId="203" fontId="88" fillId="43" borderId="82" xfId="2315" applyNumberFormat="1" applyFont="1" applyFill="1" applyBorder="1" applyAlignment="1" applyProtection="1">
      <alignment horizontal="left" vertical="center" wrapText="1" indent="1"/>
    </xf>
    <xf numFmtId="203" fontId="159" fillId="43" borderId="83" xfId="2315" applyNumberFormat="1" applyFont="1" applyFill="1" applyBorder="1" applyAlignment="1" applyProtection="1">
      <alignment horizontal="left" vertical="center" wrapText="1" indent="1"/>
    </xf>
    <xf numFmtId="0" fontId="81" fillId="11" borderId="49" xfId="2315" applyFont="1" applyFill="1" applyBorder="1" applyAlignment="1" applyProtection="1">
      <alignment horizontal="center" vertical="center" textRotation="255" wrapText="1"/>
    </xf>
    <xf numFmtId="0" fontId="81" fillId="11" borderId="46" xfId="2315" applyFont="1" applyFill="1" applyBorder="1" applyAlignment="1" applyProtection="1">
      <alignment horizontal="center" vertical="center" textRotation="255" wrapText="1"/>
    </xf>
    <xf numFmtId="0" fontId="0" fillId="0" borderId="0" xfId="2614" applyFont="1" applyAlignment="1">
      <alignment vertical="center"/>
    </xf>
    <xf numFmtId="4" fontId="256" fillId="45" borderId="0" xfId="1277" applyNumberFormat="1" applyFont="1" applyFill="1" applyBorder="1" applyAlignment="1">
      <alignment horizontal="center" vertical="center"/>
    </xf>
    <xf numFmtId="4" fontId="256" fillId="46" borderId="0" xfId="1277" applyNumberFormat="1" applyFont="1" applyFill="1" applyBorder="1" applyAlignment="1">
      <alignment horizontal="center" vertical="center"/>
    </xf>
    <xf numFmtId="0" fontId="257" fillId="4" borderId="0" xfId="2315" applyFont="1" applyFill="1" applyAlignment="1"/>
    <xf numFmtId="0" fontId="117" fillId="0" borderId="0" xfId="2315" applyFont="1" applyFill="1" applyBorder="1" applyAlignment="1" applyProtection="1">
      <alignment horizontal="center" vertical="center" textRotation="255" wrapText="1"/>
    </xf>
    <xf numFmtId="203" fontId="67" fillId="0" borderId="0" xfId="2315" applyNumberFormat="1" applyFont="1" applyFill="1" applyBorder="1" applyAlignment="1" applyProtection="1">
      <alignment horizontal="left" vertical="center" indent="1"/>
    </xf>
    <xf numFmtId="0" fontId="110" fillId="0" borderId="0" xfId="2315" applyFont="1" applyFill="1" applyBorder="1" applyAlignment="1" applyProtection="1">
      <alignment horizontal="center" vertical="center"/>
    </xf>
    <xf numFmtId="0" fontId="110" fillId="0" borderId="0" xfId="2315" applyNumberFormat="1" applyFont="1" applyFill="1" applyBorder="1" applyAlignment="1" applyProtection="1">
      <alignment horizontal="center" vertical="center"/>
    </xf>
    <xf numFmtId="0" fontId="87" fillId="31" borderId="0" xfId="2614" applyNumberFormat="1" applyFont="1" applyFill="1" applyBorder="1" applyAlignment="1">
      <alignment horizontal="center" vertical="center"/>
    </xf>
    <xf numFmtId="0" fontId="87" fillId="0" borderId="0" xfId="2614" applyNumberFormat="1" applyFont="1" applyFill="1" applyBorder="1" applyAlignment="1">
      <alignment horizontal="center" vertical="center"/>
    </xf>
    <xf numFmtId="0" fontId="251" fillId="19" borderId="11" xfId="2614" applyFont="1" applyFill="1" applyBorder="1" applyAlignment="1" applyProtection="1">
      <alignment horizontal="right"/>
    </xf>
    <xf numFmtId="0" fontId="251" fillId="19" borderId="29" xfId="2614" applyFont="1" applyFill="1" applyBorder="1" applyAlignment="1" applyProtection="1">
      <alignment horizontal="right"/>
    </xf>
    <xf numFmtId="176" fontId="253" fillId="11" borderId="5" xfId="2315" applyNumberFormat="1" applyFont="1" applyFill="1" applyBorder="1" applyAlignment="1" applyProtection="1">
      <alignment horizontal="center" vertical="center"/>
    </xf>
    <xf numFmtId="0" fontId="250" fillId="11" borderId="1" xfId="2314" applyNumberFormat="1" applyFont="1" applyFill="1" applyBorder="1" applyAlignment="1">
      <alignment horizontal="center" vertical="center"/>
    </xf>
    <xf numFmtId="0" fontId="87" fillId="0" borderId="1" xfId="0" applyFont="1" applyFill="1" applyBorder="1" applyAlignment="1">
      <alignment horizontal="center" vertical="center" wrapText="1"/>
    </xf>
    <xf numFmtId="0" fontId="0" fillId="4" borderId="0" xfId="2611" applyFont="1" applyFill="1" applyAlignment="1">
      <alignment vertical="center"/>
    </xf>
    <xf numFmtId="0" fontId="20" fillId="4" borderId="0" xfId="1779" applyFont="1" applyFill="1" applyAlignment="1">
      <alignment horizontal="center" vertical="center"/>
    </xf>
    <xf numFmtId="0" fontId="21" fillId="4" borderId="0" xfId="1779" applyFont="1" applyFill="1" applyAlignment="1">
      <alignment horizontal="center" vertical="center"/>
    </xf>
    <xf numFmtId="0" fontId="226" fillId="4" borderId="0" xfId="1779" applyFont="1" applyFill="1" applyAlignment="1">
      <alignment horizontal="center" vertical="center"/>
    </xf>
    <xf numFmtId="0" fontId="16" fillId="16" borderId="0" xfId="2611" applyFont="1" applyFill="1" applyAlignment="1">
      <alignment vertical="center"/>
    </xf>
    <xf numFmtId="0" fontId="155" fillId="16" borderId="0" xfId="1779" applyFont="1" applyFill="1" applyAlignment="1">
      <alignment horizontal="center" vertical="center"/>
    </xf>
    <xf numFmtId="0" fontId="117" fillId="16" borderId="0" xfId="1779" applyFont="1" applyFill="1" applyAlignment="1">
      <alignment horizontal="center" vertical="center"/>
    </xf>
    <xf numFmtId="0" fontId="39" fillId="16" borderId="0" xfId="1779" applyFont="1" applyFill="1" applyAlignment="1">
      <alignment horizontal="center" vertical="center"/>
    </xf>
    <xf numFmtId="0" fontId="24" fillId="16" borderId="0" xfId="1779" applyFont="1" applyFill="1" applyAlignment="1">
      <alignment horizontal="center" vertical="center"/>
    </xf>
    <xf numFmtId="0" fontId="253" fillId="11" borderId="76" xfId="2313" applyNumberFormat="1" applyFont="1" applyFill="1" applyBorder="1" applyAlignment="1" applyProtection="1">
      <alignment horizontal="left" vertical="center" wrapText="1"/>
      <protection locked="0"/>
    </xf>
    <xf numFmtId="0" fontId="253" fillId="11" borderId="77" xfId="2313" applyNumberFormat="1" applyFont="1" applyFill="1" applyBorder="1" applyAlignment="1" applyProtection="1">
      <alignment horizontal="left" vertical="center"/>
      <protection locked="0"/>
    </xf>
    <xf numFmtId="176" fontId="253" fillId="11" borderId="27" xfId="2313" applyNumberFormat="1" applyFont="1" applyFill="1" applyBorder="1" applyAlignment="1" applyProtection="1">
      <alignment horizontal="center" vertical="top"/>
      <protection locked="0"/>
    </xf>
    <xf numFmtId="0" fontId="253" fillId="11" borderId="84" xfId="2313" applyNumberFormat="1" applyFont="1" applyFill="1" applyBorder="1" applyAlignment="1" applyProtection="1">
      <alignment horizontal="left" vertical="center"/>
      <protection locked="0"/>
    </xf>
    <xf numFmtId="0" fontId="253" fillId="11" borderId="85" xfId="2313" applyNumberFormat="1" applyFont="1" applyFill="1" applyBorder="1" applyAlignment="1" applyProtection="1">
      <alignment horizontal="left" vertical="center"/>
      <protection locked="0"/>
    </xf>
    <xf numFmtId="214" fontId="253" fillId="11" borderId="5" xfId="2313" applyNumberFormat="1" applyFont="1" applyFill="1" applyBorder="1" applyAlignment="1" applyProtection="1">
      <alignment horizontal="center" vertical="top"/>
      <protection locked="0"/>
    </xf>
    <xf numFmtId="203" fontId="253" fillId="11" borderId="48" xfId="2313" applyNumberFormat="1" applyFont="1" applyFill="1" applyBorder="1" applyAlignment="1" applyProtection="1">
      <alignment horizontal="center" vertical="center" textRotation="255" wrapText="1"/>
    </xf>
    <xf numFmtId="203" fontId="258" fillId="43" borderId="86" xfId="2313" applyNumberFormat="1" applyFont="1" applyFill="1" applyBorder="1" applyAlignment="1" applyProtection="1">
      <alignment horizontal="left" vertical="center" wrapText="1" indent="1"/>
    </xf>
    <xf numFmtId="2" fontId="259" fillId="47" borderId="0" xfId="1277" applyNumberFormat="1" applyFont="1" applyFill="1" applyBorder="1" applyAlignment="1">
      <alignment horizontal="center" vertical="center"/>
    </xf>
    <xf numFmtId="203" fontId="258" fillId="43" borderId="82" xfId="2313" applyNumberFormat="1" applyFont="1" applyFill="1" applyBorder="1" applyAlignment="1" applyProtection="1">
      <alignment horizontal="left" vertical="center" wrapText="1" indent="1"/>
    </xf>
    <xf numFmtId="203" fontId="117" fillId="11" borderId="10" xfId="2313" applyNumberFormat="1" applyFont="1" applyFill="1" applyBorder="1" applyAlignment="1" applyProtection="1">
      <alignment horizontal="center" vertical="center" wrapText="1"/>
      <protection locked="0"/>
    </xf>
    <xf numFmtId="214" fontId="88" fillId="48" borderId="80" xfId="2313" applyNumberFormat="1" applyFont="1" applyFill="1" applyBorder="1" applyAlignment="1" applyProtection="1">
      <alignment horizontal="left" vertical="top" indent="1"/>
      <protection locked="0"/>
    </xf>
    <xf numFmtId="4" fontId="260" fillId="46" borderId="0" xfId="1277" applyNumberFormat="1" applyFont="1" applyFill="1" applyBorder="1" applyAlignment="1">
      <alignment horizontal="center" vertical="center"/>
    </xf>
    <xf numFmtId="4" fontId="260" fillId="14" borderId="0" xfId="1277" applyNumberFormat="1" applyFont="1" applyFill="1" applyBorder="1" applyAlignment="1">
      <alignment horizontal="center" vertical="center"/>
    </xf>
    <xf numFmtId="214" fontId="88" fillId="48" borderId="81" xfId="2313" applyNumberFormat="1" applyFont="1" applyFill="1" applyBorder="1" applyAlignment="1" applyProtection="1">
      <alignment horizontal="left" vertical="top" indent="1"/>
      <protection locked="0"/>
    </xf>
    <xf numFmtId="4" fontId="260" fillId="45" borderId="0" xfId="1277" applyNumberFormat="1" applyFont="1" applyFill="1" applyBorder="1" applyAlignment="1">
      <alignment horizontal="center" vertical="center"/>
    </xf>
    <xf numFmtId="214" fontId="88" fillId="48" borderId="87" xfId="2313" applyNumberFormat="1" applyFont="1" applyFill="1" applyBorder="1" applyAlignment="1" applyProtection="1">
      <alignment horizontal="left" vertical="top" indent="1"/>
      <protection locked="0"/>
    </xf>
    <xf numFmtId="203" fontId="117" fillId="11" borderId="49" xfId="2313" applyNumberFormat="1" applyFont="1" applyFill="1" applyBorder="1" applyAlignment="1" applyProtection="1">
      <alignment horizontal="center" vertical="center" wrapText="1"/>
      <protection locked="0"/>
    </xf>
    <xf numFmtId="214" fontId="88" fillId="48" borderId="88" xfId="2313" applyNumberFormat="1" applyFont="1" applyFill="1" applyBorder="1" applyAlignment="1" applyProtection="1">
      <alignment horizontal="left" vertical="top" indent="1"/>
      <protection locked="0"/>
    </xf>
    <xf numFmtId="0" fontId="1" fillId="15" borderId="10" xfId="0" applyFont="1" applyFill="1" applyBorder="1" applyAlignment="1">
      <alignment horizontal="left" vertical="top"/>
    </xf>
    <xf numFmtId="4" fontId="261" fillId="47" borderId="0" xfId="1277" applyNumberFormat="1" applyFont="1" applyFill="1" applyBorder="1" applyAlignment="1">
      <alignment horizontal="center" vertical="center"/>
    </xf>
    <xf numFmtId="209" fontId="57" fillId="15" borderId="0" xfId="0" applyNumberFormat="1" applyFont="1" applyFill="1" applyBorder="1" applyAlignment="1"/>
    <xf numFmtId="4" fontId="261" fillId="49" borderId="0" xfId="1277" applyNumberFormat="1" applyFont="1" applyFill="1" applyBorder="1" applyAlignment="1">
      <alignment horizontal="center" vertical="center"/>
    </xf>
    <xf numFmtId="209" fontId="228" fillId="15" borderId="1" xfId="0" applyNumberFormat="1" applyFont="1" applyFill="1" applyBorder="1" applyAlignment="1">
      <alignment horizontal="left"/>
    </xf>
    <xf numFmtId="203" fontId="88" fillId="48" borderId="81" xfId="2313" applyNumberFormat="1" applyFont="1" applyFill="1" applyBorder="1" applyAlignment="1" applyProtection="1">
      <alignment horizontal="center" vertical="center"/>
    </xf>
    <xf numFmtId="0" fontId="257" fillId="4" borderId="0" xfId="2313" applyFont="1" applyFill="1" applyAlignment="1"/>
    <xf numFmtId="0" fontId="58" fillId="15" borderId="0" xfId="2611" applyFont="1" applyFill="1" applyAlignment="1">
      <alignment vertical="center"/>
    </xf>
    <xf numFmtId="0" fontId="0" fillId="0" borderId="0" xfId="2611" applyFont="1" applyAlignment="1">
      <alignment vertical="center"/>
    </xf>
    <xf numFmtId="176" fontId="253" fillId="11" borderId="5" xfId="2313" applyNumberFormat="1" applyFont="1" applyFill="1" applyBorder="1" applyAlignment="1" applyProtection="1">
      <alignment horizontal="center" vertical="top"/>
      <protection locked="0"/>
    </xf>
    <xf numFmtId="0" fontId="69" fillId="45" borderId="0" xfId="1277" applyFont="1" applyFill="1" applyBorder="1" applyAlignment="1">
      <alignment horizontal="center"/>
    </xf>
    <xf numFmtId="0" fontId="69" fillId="46" borderId="0" xfId="1277" applyFont="1" applyFill="1" applyBorder="1" applyAlignment="1">
      <alignment horizontal="center" vertical="center"/>
    </xf>
    <xf numFmtId="0" fontId="20" fillId="4" borderId="0" xfId="2189" applyFont="1" applyFill="1" applyAlignment="1">
      <alignment horizontal="center" vertical="center"/>
    </xf>
    <xf numFmtId="0" fontId="21" fillId="4" borderId="0" xfId="2189" applyFont="1" applyFill="1" applyAlignment="1">
      <alignment horizontal="center" vertical="center"/>
    </xf>
    <xf numFmtId="0" fontId="0" fillId="4" borderId="0" xfId="2607" applyFont="1" applyFill="1" applyAlignment="1">
      <alignment vertical="center"/>
    </xf>
    <xf numFmtId="0" fontId="226" fillId="4" borderId="0" xfId="2189" applyFont="1" applyFill="1" applyAlignment="1">
      <alignment horizontal="center" vertical="center"/>
    </xf>
    <xf numFmtId="0" fontId="262" fillId="2" borderId="0" xfId="2189" applyFont="1" applyFill="1" applyAlignment="1">
      <alignment horizontal="center" vertical="center"/>
    </xf>
    <xf numFmtId="0" fontId="16" fillId="2" borderId="0" xfId="2607" applyFont="1" applyFill="1" applyAlignment="1">
      <alignment vertical="center"/>
    </xf>
    <xf numFmtId="0" fontId="122" fillId="2" borderId="0" xfId="2607" applyFont="1" applyFill="1" applyAlignment="1">
      <alignment vertical="center"/>
    </xf>
    <xf numFmtId="0" fontId="96" fillId="2" borderId="0" xfId="2607" applyFont="1" applyFill="1" applyAlignment="1">
      <alignment vertical="center"/>
    </xf>
    <xf numFmtId="31" fontId="122" fillId="2" borderId="0" xfId="2607" applyNumberFormat="1" applyFont="1" applyFill="1" applyAlignment="1">
      <alignment vertical="center"/>
    </xf>
    <xf numFmtId="0" fontId="0" fillId="50" borderId="1" xfId="2607" applyFont="1" applyFill="1" applyBorder="1" applyAlignment="1">
      <alignment vertical="center"/>
    </xf>
    <xf numFmtId="0" fontId="0" fillId="0" borderId="89" xfId="2607" applyFont="1" applyFill="1" applyBorder="1" applyAlignment="1">
      <alignment horizontal="center" vertical="center" wrapText="1"/>
    </xf>
    <xf numFmtId="0" fontId="0" fillId="0" borderId="89" xfId="2607" applyFont="1" applyFill="1" applyBorder="1" applyAlignment="1">
      <alignment horizontal="center" vertical="center"/>
    </xf>
    <xf numFmtId="0" fontId="122" fillId="0" borderId="1" xfId="2607" applyFont="1" applyBorder="1" applyAlignment="1">
      <alignment vertical="center"/>
    </xf>
    <xf numFmtId="0" fontId="263" fillId="0" borderId="90" xfId="0" applyFont="1" applyFill="1" applyBorder="1" applyAlignment="1">
      <alignment vertical="center" wrapText="1"/>
    </xf>
    <xf numFmtId="224" fontId="264" fillId="16" borderId="23" xfId="0" applyNumberFormat="1" applyFont="1" applyFill="1" applyBorder="1" applyAlignment="1">
      <alignment horizontal="center" vertical="center" wrapText="1"/>
    </xf>
    <xf numFmtId="224" fontId="264" fillId="16" borderId="24" xfId="0" applyNumberFormat="1" applyFont="1" applyFill="1" applyBorder="1" applyAlignment="1">
      <alignment horizontal="center" vertical="center" wrapText="1"/>
    </xf>
    <xf numFmtId="224" fontId="264" fillId="16" borderId="37" xfId="0" applyNumberFormat="1" applyFont="1" applyFill="1" applyBorder="1" applyAlignment="1">
      <alignment horizontal="center" vertical="center" wrapText="1"/>
    </xf>
    <xf numFmtId="0" fontId="263" fillId="0" borderId="91" xfId="0" applyFont="1" applyFill="1" applyBorder="1" applyAlignment="1">
      <alignment vertical="center" wrapText="1"/>
    </xf>
    <xf numFmtId="224" fontId="264" fillId="16" borderId="25" xfId="0" applyNumberFormat="1" applyFont="1" applyFill="1" applyBorder="1" applyAlignment="1">
      <alignment horizontal="center" vertical="center" wrapText="1"/>
    </xf>
    <xf numFmtId="224" fontId="264" fillId="16" borderId="1" xfId="0" applyNumberFormat="1" applyFont="1" applyFill="1" applyBorder="1" applyAlignment="1">
      <alignment horizontal="center" vertical="center" wrapText="1"/>
    </xf>
    <xf numFmtId="224" fontId="264" fillId="16" borderId="39" xfId="0" applyNumberFormat="1" applyFont="1" applyFill="1" applyBorder="1" applyAlignment="1">
      <alignment horizontal="center" vertical="center" wrapText="1"/>
    </xf>
    <xf numFmtId="0" fontId="46" fillId="7" borderId="91" xfId="0" applyFont="1" applyFill="1" applyBorder="1" applyAlignment="1">
      <alignment horizontal="center" vertical="center" wrapText="1"/>
    </xf>
    <xf numFmtId="224" fontId="265" fillId="16" borderId="25" xfId="0" applyNumberFormat="1" applyFont="1" applyFill="1" applyBorder="1" applyAlignment="1">
      <alignment horizontal="center" vertical="center" wrapText="1"/>
    </xf>
    <xf numFmtId="224" fontId="265" fillId="16" borderId="1" xfId="0" applyNumberFormat="1" applyFont="1" applyFill="1" applyBorder="1" applyAlignment="1">
      <alignment horizontal="center" vertical="center" wrapText="1"/>
    </xf>
    <xf numFmtId="0" fontId="75" fillId="0" borderId="92" xfId="2559" applyFont="1" applyFill="1" applyBorder="1" applyAlignment="1">
      <alignment horizontal="left" vertical="center" wrapText="1"/>
    </xf>
    <xf numFmtId="224" fontId="87" fillId="16" borderId="33" xfId="2559" applyNumberFormat="1" applyFont="1" applyFill="1" applyBorder="1" applyAlignment="1">
      <alignment horizontal="center" vertical="center" wrapText="1"/>
    </xf>
    <xf numFmtId="224" fontId="87" fillId="16" borderId="34" xfId="2559" applyNumberFormat="1" applyFont="1" applyFill="1" applyBorder="1" applyAlignment="1">
      <alignment horizontal="center" vertical="center" wrapText="1"/>
    </xf>
    <xf numFmtId="224" fontId="264" fillId="16" borderId="34" xfId="0" applyNumberFormat="1" applyFont="1" applyFill="1" applyBorder="1" applyAlignment="1">
      <alignment horizontal="center" vertical="center" wrapText="1"/>
    </xf>
    <xf numFmtId="224" fontId="264" fillId="16" borderId="40" xfId="0" applyNumberFormat="1" applyFont="1" applyFill="1" applyBorder="1" applyAlignment="1">
      <alignment horizontal="center" vertical="center" wrapText="1"/>
    </xf>
    <xf numFmtId="0" fontId="0" fillId="4" borderId="48" xfId="2607" applyFont="1" applyFill="1" applyBorder="1" applyAlignment="1">
      <alignment horizontal="center" vertical="center" wrapText="1"/>
    </xf>
    <xf numFmtId="0" fontId="266" fillId="4" borderId="0" xfId="2607" applyFont="1" applyFill="1" applyAlignment="1">
      <alignment horizontal="center" vertical="center" wrapText="1"/>
    </xf>
    <xf numFmtId="0" fontId="0" fillId="4" borderId="0" xfId="2607" applyFont="1" applyFill="1" applyAlignment="1">
      <alignment horizontal="left" vertical="center"/>
    </xf>
    <xf numFmtId="0" fontId="68" fillId="4" borderId="0" xfId="2593" applyFont="1" applyFill="1"/>
    <xf numFmtId="0" fontId="68" fillId="4" borderId="0" xfId="2607" applyFont="1" applyFill="1"/>
    <xf numFmtId="0" fontId="96" fillId="4" borderId="0" xfId="2607" applyFont="1" applyFill="1" applyAlignment="1">
      <alignment horizontal="left" vertical="center"/>
    </xf>
    <xf numFmtId="0" fontId="96" fillId="4" borderId="0" xfId="2592" applyFont="1" applyFill="1" applyAlignment="1">
      <alignment horizontal="center"/>
    </xf>
    <xf numFmtId="0" fontId="96" fillId="4" borderId="0" xfId="2607" applyFont="1" applyFill="1"/>
    <xf numFmtId="0" fontId="96" fillId="12" borderId="0" xfId="2607" applyFont="1" applyFill="1" applyAlignment="1">
      <alignment horizontal="left" vertical="center"/>
    </xf>
    <xf numFmtId="0" fontId="96" fillId="12" borderId="0" xfId="1827" applyFont="1" applyFill="1" applyAlignment="1">
      <alignment horizontal="left"/>
    </xf>
    <xf numFmtId="0" fontId="267" fillId="4" borderId="93" xfId="2607" applyNumberFormat="1" applyFont="1" applyFill="1" applyBorder="1" applyAlignment="1">
      <alignment vertical="center"/>
    </xf>
    <xf numFmtId="0" fontId="122" fillId="0" borderId="0" xfId="2607" applyFont="1" applyAlignment="1">
      <alignment vertical="center"/>
    </xf>
    <xf numFmtId="0" fontId="84" fillId="4" borderId="93" xfId="2607" applyFont="1" applyFill="1" applyBorder="1" applyAlignment="1">
      <alignment vertical="center" wrapText="1"/>
    </xf>
    <xf numFmtId="0" fontId="68" fillId="4" borderId="93" xfId="2607" applyFont="1" applyFill="1" applyBorder="1" applyAlignment="1">
      <alignment vertical="center" wrapText="1"/>
    </xf>
    <xf numFmtId="0" fontId="0" fillId="4" borderId="94" xfId="2607" applyFont="1" applyFill="1" applyBorder="1"/>
    <xf numFmtId="0" fontId="0" fillId="0" borderId="0" xfId="2607" applyFont="1" applyAlignment="1">
      <alignment vertical="center"/>
    </xf>
    <xf numFmtId="0" fontId="0" fillId="0" borderId="0" xfId="2607" applyAlignment="1">
      <alignment vertical="center"/>
    </xf>
    <xf numFmtId="0" fontId="0" fillId="0" borderId="0" xfId="2607" applyFont="1" applyAlignment="1">
      <alignment horizontal="left" vertical="center" wrapText="1"/>
    </xf>
    <xf numFmtId="0" fontId="0" fillId="0" borderId="0" xfId="2607" applyAlignment="1">
      <alignment horizontal="left" vertical="center" wrapText="1"/>
    </xf>
    <xf numFmtId="0" fontId="36" fillId="0" borderId="0" xfId="0" applyFont="1" applyFill="1" applyBorder="1" applyAlignment="1"/>
    <xf numFmtId="0" fontId="268" fillId="0" borderId="0" xfId="0" applyFont="1" applyFill="1" applyBorder="1" applyAlignment="1"/>
    <xf numFmtId="0" fontId="147" fillId="51" borderId="0" xfId="0" applyFont="1" applyFill="1" applyBorder="1" applyAlignment="1"/>
    <xf numFmtId="0" fontId="147" fillId="51" borderId="0" xfId="0" applyFont="1" applyFill="1" applyBorder="1" applyAlignment="1">
      <alignment horizontal="center"/>
    </xf>
    <xf numFmtId="0" fontId="147" fillId="52" borderId="0" xfId="0" applyFont="1" applyFill="1" applyBorder="1" applyAlignment="1"/>
    <xf numFmtId="0" fontId="147" fillId="52" borderId="0" xfId="0" applyFont="1" applyFill="1" applyBorder="1" applyAlignment="1">
      <alignment horizontal="center"/>
    </xf>
    <xf numFmtId="0" fontId="268" fillId="0" borderId="0" xfId="0" applyFont="1" applyFill="1" applyBorder="1" applyAlignment="1">
      <alignment vertical="center"/>
    </xf>
    <xf numFmtId="0" fontId="16" fillId="15" borderId="0" xfId="0" applyFont="1" applyFill="1" applyBorder="1" applyAlignment="1">
      <alignment horizontal="center" vertical="center"/>
    </xf>
    <xf numFmtId="0" fontId="119" fillId="4" borderId="0" xfId="439" applyFont="1" applyFill="1" applyAlignment="1">
      <alignment vertical="center"/>
    </xf>
    <xf numFmtId="0" fontId="269" fillId="4" borderId="0" xfId="2699" applyFont="1" applyFill="1" applyAlignment="1">
      <alignment horizontal="center" vertical="center"/>
    </xf>
    <xf numFmtId="0" fontId="155" fillId="4" borderId="0" xfId="2699" applyFont="1" applyFill="1" applyAlignment="1">
      <alignment horizontal="center" vertical="center"/>
    </xf>
    <xf numFmtId="0" fontId="119" fillId="2" borderId="0" xfId="439" applyFont="1" applyFill="1" applyAlignment="1">
      <alignment vertical="center"/>
    </xf>
    <xf numFmtId="0" fontId="155" fillId="2" borderId="0" xfId="2699" applyFont="1" applyFill="1" applyAlignment="1">
      <alignment horizontal="center" vertical="center"/>
    </xf>
    <xf numFmtId="0" fontId="270" fillId="2" borderId="0" xfId="2699" applyFont="1" applyFill="1" applyAlignment="1">
      <alignment horizontal="center" vertical="center"/>
    </xf>
    <xf numFmtId="0" fontId="96" fillId="2" borderId="0" xfId="439" applyFont="1" applyFill="1" applyAlignment="1">
      <alignment vertical="center"/>
    </xf>
    <xf numFmtId="0" fontId="271" fillId="2" borderId="0" xfId="439" applyFont="1" applyFill="1" applyAlignment="1">
      <alignment vertical="center"/>
    </xf>
    <xf numFmtId="0" fontId="228" fillId="2" borderId="0" xfId="439" applyFont="1" applyFill="1" applyAlignment="1">
      <alignment vertical="center"/>
    </xf>
    <xf numFmtId="0" fontId="272" fillId="2" borderId="0" xfId="439" applyFont="1" applyFill="1" applyAlignment="1">
      <alignment vertical="center"/>
    </xf>
    <xf numFmtId="0" fontId="96" fillId="15" borderId="1" xfId="439" applyFont="1" applyFill="1" applyBorder="1" applyAlignment="1">
      <alignment vertical="center"/>
    </xf>
    <xf numFmtId="0" fontId="228" fillId="15" borderId="1" xfId="439" applyFont="1" applyFill="1" applyBorder="1" applyAlignment="1">
      <alignment vertical="center"/>
    </xf>
    <xf numFmtId="0" fontId="272" fillId="15" borderId="11" xfId="439" applyFont="1" applyFill="1" applyBorder="1" applyAlignment="1">
      <alignment vertical="center"/>
    </xf>
    <xf numFmtId="0" fontId="272" fillId="15" borderId="1" xfId="439" applyFont="1" applyFill="1" applyBorder="1" applyAlignment="1">
      <alignment vertical="center"/>
    </xf>
    <xf numFmtId="210" fontId="38" fillId="15" borderId="1" xfId="0" applyNumberFormat="1" applyFont="1" applyFill="1" applyBorder="1" applyAlignment="1">
      <alignment horizontal="center" shrinkToFit="1"/>
    </xf>
    <xf numFmtId="4" fontId="38" fillId="0" borderId="1" xfId="0" applyNumberFormat="1" applyFont="1" applyFill="1" applyBorder="1" applyAlignment="1">
      <alignment horizontal="center" shrinkToFit="1"/>
    </xf>
    <xf numFmtId="0" fontId="10" fillId="2" borderId="0" xfId="2657" applyFont="1" applyFill="1" applyAlignment="1" applyProtection="1"/>
    <xf numFmtId="0" fontId="273" fillId="15" borderId="1" xfId="2657" applyFont="1" applyFill="1" applyBorder="1" applyAlignment="1" applyProtection="1"/>
    <xf numFmtId="210" fontId="38" fillId="0" borderId="1" xfId="0" applyNumberFormat="1" applyFont="1" applyFill="1" applyBorder="1" applyAlignment="1">
      <alignment horizontal="center" shrinkToFit="1"/>
    </xf>
    <xf numFmtId="4" fontId="38" fillId="16" borderId="1" xfId="0" applyNumberFormat="1" applyFont="1" applyFill="1" applyBorder="1" applyAlignment="1">
      <alignment horizontal="center" shrinkToFit="1"/>
    </xf>
    <xf numFmtId="0" fontId="96" fillId="4" borderId="18" xfId="439" applyFont="1" applyFill="1" applyBorder="1" applyAlignment="1">
      <alignment vertical="center" wrapText="1"/>
    </xf>
    <xf numFmtId="0" fontId="117" fillId="30" borderId="0" xfId="439" applyNumberFormat="1" applyFont="1" applyFill="1" applyAlignment="1">
      <alignment horizontal="center" vertical="center" wrapText="1"/>
    </xf>
    <xf numFmtId="0" fontId="271" fillId="4" borderId="0" xfId="439" applyFont="1" applyFill="1" applyAlignment="1">
      <alignment horizontal="left" vertical="center" wrapText="1"/>
    </xf>
    <xf numFmtId="0" fontId="0" fillId="0" borderId="0" xfId="439" applyFont="1" applyAlignment="1">
      <alignment vertical="center"/>
    </xf>
    <xf numFmtId="0" fontId="0" fillId="0" borderId="0" xfId="439" applyAlignment="1">
      <alignment vertical="center"/>
    </xf>
    <xf numFmtId="0" fontId="62" fillId="16" borderId="1" xfId="0" applyFont="1" applyFill="1" applyBorder="1" applyAlignment="1">
      <alignment horizontal="center" vertical="center"/>
    </xf>
    <xf numFmtId="0" fontId="217" fillId="0" borderId="1" xfId="0" applyFont="1" applyFill="1" applyBorder="1" applyAlignment="1">
      <alignment horizontal="center" vertical="center"/>
    </xf>
    <xf numFmtId="0" fontId="64" fillId="0" borderId="1" xfId="0" applyFont="1" applyFill="1" applyBorder="1" applyAlignment="1">
      <alignment horizontal="center" vertical="center"/>
    </xf>
    <xf numFmtId="0" fontId="0" fillId="0" borderId="0" xfId="0" applyFont="1" applyFill="1" applyAlignment="1"/>
    <xf numFmtId="214" fontId="30" fillId="16" borderId="1" xfId="0" applyNumberFormat="1" applyFont="1" applyFill="1" applyBorder="1" applyAlignment="1">
      <alignment horizontal="center" vertical="center" wrapText="1"/>
    </xf>
    <xf numFmtId="214" fontId="30" fillId="0" borderId="1" xfId="0" applyNumberFormat="1" applyFont="1" applyFill="1" applyBorder="1" applyAlignment="1">
      <alignment horizontal="center" vertical="center"/>
    </xf>
    <xf numFmtId="186" fontId="274" fillId="0" borderId="1" xfId="0" applyNumberFormat="1" applyFont="1" applyFill="1" applyBorder="1" applyAlignment="1">
      <alignment horizontal="center" vertical="center" shrinkToFit="1"/>
    </xf>
    <xf numFmtId="0" fontId="96" fillId="0" borderId="0" xfId="2104" applyFont="1" applyFill="1" applyBorder="1" applyAlignment="1">
      <alignment vertical="center"/>
    </xf>
    <xf numFmtId="0" fontId="275" fillId="0" borderId="0" xfId="0" applyFont="1" applyFill="1" applyBorder="1" applyAlignment="1"/>
    <xf numFmtId="0" fontId="196" fillId="0" borderId="0" xfId="0" applyFont="1" applyFill="1" applyBorder="1" applyAlignment="1"/>
    <xf numFmtId="0" fontId="87" fillId="15" borderId="10" xfId="2582" applyFont="1" applyFill="1" applyBorder="1" applyAlignment="1">
      <alignment horizontal="left" vertical="center" wrapText="1"/>
    </xf>
    <xf numFmtId="0" fontId="87" fillId="15" borderId="11" xfId="2582" applyFont="1" applyFill="1" applyBorder="1" applyAlignment="1">
      <alignment horizontal="left" vertical="center" wrapText="1"/>
    </xf>
    <xf numFmtId="0" fontId="276" fillId="15" borderId="10" xfId="2582" applyFont="1" applyFill="1" applyBorder="1" applyAlignment="1">
      <alignment horizontal="left" vertical="center" wrapText="1"/>
    </xf>
    <xf numFmtId="0" fontId="276" fillId="15" borderId="11" xfId="2582" applyFont="1" applyFill="1" applyBorder="1" applyAlignment="1">
      <alignment horizontal="left" vertical="center" wrapText="1"/>
    </xf>
    <xf numFmtId="0" fontId="0" fillId="31" borderId="0" xfId="0" applyFill="1"/>
    <xf numFmtId="0" fontId="0" fillId="0" borderId="0" xfId="0" applyNumberFormat="1" applyFont="1" applyFill="1" applyBorder="1" applyAlignment="1">
      <alignment vertical="center"/>
    </xf>
    <xf numFmtId="209" fontId="19" fillId="0" borderId="0" xfId="0" applyNumberFormat="1" applyFont="1" applyFill="1" applyBorder="1" applyAlignment="1"/>
    <xf numFmtId="0" fontId="277" fillId="53" borderId="0" xfId="2600" applyFont="1" applyFill="1" applyAlignment="1">
      <alignment horizontal="center" vertical="center" wrapText="1"/>
    </xf>
    <xf numFmtId="0" fontId="278" fillId="16" borderId="23" xfId="0" applyNumberFormat="1" applyFont="1" applyFill="1" applyBorder="1" applyAlignment="1">
      <alignment horizontal="center" vertical="center" wrapText="1"/>
    </xf>
    <xf numFmtId="0" fontId="278" fillId="16" borderId="24" xfId="0" applyNumberFormat="1" applyFont="1" applyFill="1" applyBorder="1" applyAlignment="1">
      <alignment horizontal="center" vertical="center" wrapText="1"/>
    </xf>
    <xf numFmtId="0" fontId="278" fillId="16" borderId="37" xfId="0" applyNumberFormat="1" applyFont="1" applyFill="1" applyBorder="1" applyAlignment="1">
      <alignment horizontal="center" vertical="center" wrapText="1"/>
    </xf>
    <xf numFmtId="0" fontId="232" fillId="0" borderId="25" xfId="0" applyNumberFormat="1" applyFont="1" applyFill="1" applyBorder="1" applyAlignment="1">
      <alignment vertical="center"/>
    </xf>
    <xf numFmtId="0" fontId="232" fillId="0" borderId="1" xfId="0" applyNumberFormat="1" applyFont="1" applyFill="1" applyBorder="1" applyAlignment="1">
      <alignment vertical="center"/>
    </xf>
    <xf numFmtId="0" fontId="232" fillId="0" borderId="1" xfId="0" applyNumberFormat="1" applyFont="1" applyFill="1" applyBorder="1" applyAlignment="1">
      <alignment horizontal="center" vertical="center"/>
    </xf>
    <xf numFmtId="0" fontId="232" fillId="0" borderId="39" xfId="0" applyNumberFormat="1" applyFont="1" applyFill="1" applyBorder="1" applyAlignment="1">
      <alignment vertical="center"/>
    </xf>
    <xf numFmtId="0" fontId="57" fillId="0" borderId="1" xfId="0" applyNumberFormat="1" applyFont="1" applyFill="1" applyBorder="1" applyAlignment="1">
      <alignment horizontal="center" vertical="center"/>
    </xf>
    <xf numFmtId="0" fontId="232" fillId="0" borderId="39" xfId="0" applyNumberFormat="1" applyFont="1" applyFill="1" applyBorder="1" applyAlignment="1"/>
    <xf numFmtId="0" fontId="96" fillId="0" borderId="39" xfId="0" applyNumberFormat="1" applyFont="1" applyFill="1" applyBorder="1" applyAlignment="1"/>
    <xf numFmtId="0" fontId="233" fillId="0" borderId="39" xfId="0" applyNumberFormat="1" applyFont="1" applyFill="1" applyBorder="1" applyAlignment="1"/>
    <xf numFmtId="0" fontId="232" fillId="0" borderId="33" xfId="0" applyNumberFormat="1" applyFont="1" applyFill="1" applyBorder="1" applyAlignment="1">
      <alignment vertical="center"/>
    </xf>
    <xf numFmtId="0" fontId="232" fillId="0" borderId="34" xfId="0" applyNumberFormat="1" applyFont="1" applyFill="1" applyBorder="1" applyAlignment="1">
      <alignment vertical="center"/>
    </xf>
    <xf numFmtId="0" fontId="232" fillId="0" borderId="34" xfId="0" applyNumberFormat="1" applyFont="1" applyFill="1" applyBorder="1" applyAlignment="1">
      <alignment horizontal="center" vertical="center"/>
    </xf>
    <xf numFmtId="0" fontId="232" fillId="0" borderId="40" xfId="0" applyNumberFormat="1" applyFont="1" applyFill="1" applyBorder="1" applyAlignment="1"/>
    <xf numFmtId="0" fontId="0" fillId="0" borderId="0" xfId="0" applyNumberFormat="1" applyFont="1" applyFill="1" applyBorder="1" applyAlignment="1">
      <alignment horizontal="center" vertical="center"/>
    </xf>
    <xf numFmtId="0" fontId="1" fillId="4" borderId="0" xfId="2599" applyFont="1" applyFill="1" applyAlignment="1">
      <alignment vertical="center"/>
    </xf>
    <xf numFmtId="0" fontId="279" fillId="2" borderId="4" xfId="2599" applyFont="1" applyFill="1" applyBorder="1" applyAlignment="1">
      <alignment horizontal="center" vertical="center"/>
    </xf>
    <xf numFmtId="0" fontId="67" fillId="2" borderId="0" xfId="2599" applyFont="1" applyFill="1" applyAlignment="1">
      <alignment vertical="center"/>
    </xf>
    <xf numFmtId="0" fontId="127" fillId="2" borderId="4" xfId="2599" applyFont="1" applyFill="1" applyBorder="1" applyAlignment="1">
      <alignment horizontal="center" vertical="center"/>
    </xf>
    <xf numFmtId="0" fontId="0" fillId="15" borderId="0" xfId="2599" applyFont="1" applyFill="1" applyAlignment="1">
      <alignment vertical="center"/>
    </xf>
    <xf numFmtId="0" fontId="280" fillId="4" borderId="23" xfId="0" applyNumberFormat="1" applyFont="1" applyFill="1" applyBorder="1" applyAlignment="1"/>
    <xf numFmtId="0" fontId="280" fillId="4" borderId="37" xfId="0" applyNumberFormat="1" applyFont="1" applyFill="1" applyBorder="1" applyAlignment="1">
      <alignment horizontal="left"/>
    </xf>
    <xf numFmtId="0" fontId="280" fillId="0" borderId="95" xfId="0" applyNumberFormat="1" applyFont="1" applyFill="1" applyBorder="1" applyAlignment="1">
      <alignment horizontal="center"/>
    </xf>
    <xf numFmtId="0" fontId="280" fillId="0" borderId="96" xfId="0" applyNumberFormat="1" applyFont="1" applyFill="1" applyBorder="1" applyAlignment="1">
      <alignment horizontal="center"/>
    </xf>
    <xf numFmtId="0" fontId="0" fillId="2" borderId="0" xfId="2599" applyFont="1" applyFill="1" applyAlignment="1">
      <alignment vertical="center"/>
    </xf>
    <xf numFmtId="220" fontId="280" fillId="4" borderId="34" xfId="30" applyNumberFormat="1" applyFont="1" applyFill="1" applyBorder="1" applyAlignment="1">
      <alignment horizontal="center"/>
    </xf>
    <xf numFmtId="220" fontId="280" fillId="4" borderId="40" xfId="30" applyNumberFormat="1" applyFont="1" applyFill="1" applyBorder="1" applyAlignment="1">
      <alignment horizontal="left"/>
    </xf>
    <xf numFmtId="0" fontId="280" fillId="0" borderId="35" xfId="0" applyNumberFormat="1" applyFont="1" applyFill="1" applyBorder="1" applyAlignment="1">
      <alignment horizontal="center"/>
    </xf>
    <xf numFmtId="0" fontId="280" fillId="0" borderId="34" xfId="0" applyNumberFormat="1" applyFont="1" applyFill="1" applyBorder="1" applyAlignment="1">
      <alignment horizontal="center"/>
    </xf>
    <xf numFmtId="220" fontId="280" fillId="0" borderId="34" xfId="30" applyNumberFormat="1" applyFont="1" applyFill="1" applyBorder="1" applyAlignment="1">
      <alignment horizontal="center"/>
    </xf>
    <xf numFmtId="220" fontId="280" fillId="0" borderId="40" xfId="30" applyNumberFormat="1" applyFont="1" applyFill="1" applyBorder="1" applyAlignment="1">
      <alignment horizontal="center"/>
    </xf>
    <xf numFmtId="0" fontId="281" fillId="4" borderId="26" xfId="0" applyNumberFormat="1" applyFont="1" applyFill="1" applyBorder="1" applyAlignment="1" applyProtection="1">
      <alignment horizontal="center" vertical="center" wrapText="1"/>
    </xf>
    <xf numFmtId="0" fontId="281" fillId="4" borderId="27" xfId="0" applyNumberFormat="1" applyFont="1" applyFill="1" applyBorder="1" applyAlignment="1" applyProtection="1">
      <alignment horizontal="left" vertical="center" wrapText="1"/>
    </xf>
    <xf numFmtId="0" fontId="19" fillId="0" borderId="1" xfId="0" applyFont="1" applyFill="1" applyBorder="1" applyAlignment="1">
      <alignment horizontal="center" vertical="center"/>
    </xf>
    <xf numFmtId="196" fontId="281" fillId="31" borderId="38" xfId="30" applyNumberFormat="1" applyFont="1" applyFill="1" applyBorder="1" applyAlignment="1">
      <alignment vertical="center"/>
    </xf>
    <xf numFmtId="0" fontId="281" fillId="4" borderId="25" xfId="0" applyNumberFormat="1" applyFont="1" applyFill="1" applyBorder="1" applyAlignment="1" applyProtection="1">
      <alignment horizontal="center" vertical="center" wrapText="1"/>
    </xf>
    <xf numFmtId="0" fontId="281" fillId="4" borderId="1" xfId="0" applyNumberFormat="1" applyFont="1" applyFill="1" applyBorder="1" applyAlignment="1" applyProtection="1">
      <alignment horizontal="left" vertical="center" wrapText="1"/>
    </xf>
    <xf numFmtId="0" fontId="281" fillId="4" borderId="1" xfId="0" applyNumberFormat="1" applyFont="1" applyFill="1" applyBorder="1" applyAlignment="1">
      <alignment horizontal="left" wrapText="1"/>
    </xf>
    <xf numFmtId="0" fontId="0" fillId="0" borderId="25" xfId="0" applyNumberFormat="1" applyFont="1" applyFill="1" applyBorder="1" applyAlignment="1">
      <alignment horizontal="center" vertical="center" wrapText="1"/>
    </xf>
    <xf numFmtId="0" fontId="281" fillId="4" borderId="1" xfId="0" applyNumberFormat="1" applyFont="1" applyFill="1" applyBorder="1" applyAlignment="1">
      <alignment horizontal="left" vertical="top" wrapText="1"/>
    </xf>
    <xf numFmtId="0" fontId="281" fillId="4" borderId="33" xfId="0" applyNumberFormat="1" applyFont="1" applyFill="1" applyBorder="1" applyAlignment="1" applyProtection="1">
      <alignment horizontal="center" vertical="center" wrapText="1"/>
    </xf>
    <xf numFmtId="0" fontId="281" fillId="4" borderId="34" xfId="0" applyNumberFormat="1" applyFont="1" applyFill="1" applyBorder="1" applyAlignment="1" applyProtection="1">
      <alignment horizontal="left" vertical="center" wrapText="1"/>
    </xf>
    <xf numFmtId="0" fontId="0" fillId="0" borderId="0" xfId="2641" applyAlignment="1">
      <alignment vertical="center"/>
    </xf>
    <xf numFmtId="0" fontId="67" fillId="0" borderId="0" xfId="2641" applyFont="1" applyAlignment="1">
      <alignment vertical="center"/>
    </xf>
    <xf numFmtId="0" fontId="0" fillId="0" borderId="0" xfId="2599" applyFont="1" applyAlignment="1">
      <alignment vertical="center"/>
    </xf>
    <xf numFmtId="0" fontId="96" fillId="0" borderId="0" xfId="2641" applyFont="1" applyAlignment="1">
      <alignment vertical="center"/>
    </xf>
    <xf numFmtId="0" fontId="271" fillId="4" borderId="0" xfId="2599" applyFont="1" applyFill="1" applyAlignment="1">
      <alignment horizontal="left" vertical="center" wrapText="1"/>
    </xf>
    <xf numFmtId="0" fontId="96" fillId="0" borderId="0" xfId="2641" applyFont="1" applyAlignment="1">
      <alignment vertical="center" wrapText="1"/>
    </xf>
    <xf numFmtId="0" fontId="122" fillId="0" borderId="0" xfId="2599" applyFont="1" applyAlignment="1">
      <alignment horizontal="left" vertical="center"/>
    </xf>
    <xf numFmtId="0" fontId="122" fillId="0" borderId="0" xfId="2599" applyFont="1" applyAlignment="1">
      <alignment horizontal="center" vertical="center"/>
    </xf>
    <xf numFmtId="0" fontId="122" fillId="0" borderId="0" xfId="2599" applyFont="1"/>
    <xf numFmtId="0" fontId="17" fillId="0" borderId="0" xfId="899" applyFont="1" applyAlignment="1">
      <alignment horizontal="left" vertical="center" wrapText="1"/>
    </xf>
    <xf numFmtId="0" fontId="17" fillId="0" borderId="0" xfId="899" applyFont="1" applyAlignment="1">
      <alignment horizontal="left" vertical="center"/>
    </xf>
    <xf numFmtId="0" fontId="3" fillId="4" borderId="0" xfId="690" applyFont="1" applyFill="1" applyBorder="1" applyAlignment="1">
      <alignment horizontal="left" vertical="center" wrapText="1"/>
    </xf>
    <xf numFmtId="0" fontId="31" fillId="0" borderId="0" xfId="2656" applyAlignment="1" applyProtection="1">
      <alignment vertical="center"/>
    </xf>
    <xf numFmtId="0" fontId="10" fillId="0" borderId="0" xfId="2656" applyFont="1" applyAlignment="1" applyProtection="1">
      <alignment vertical="center"/>
    </xf>
    <xf numFmtId="0" fontId="282" fillId="54" borderId="1" xfId="0" applyFont="1" applyFill="1" applyBorder="1" applyAlignment="1">
      <alignment horizontal="center"/>
    </xf>
    <xf numFmtId="0" fontId="283" fillId="54" borderId="1" xfId="0" applyFont="1" applyFill="1" applyBorder="1" applyAlignment="1">
      <alignment horizontal="center"/>
    </xf>
    <xf numFmtId="0" fontId="16" fillId="15" borderId="1" xfId="0" applyNumberFormat="1" applyFont="1" applyFill="1" applyBorder="1" applyAlignment="1">
      <alignment horizontal="center" vertical="center" wrapText="1"/>
    </xf>
    <xf numFmtId="214" fontId="284" fillId="16" borderId="29" xfId="0" applyNumberFormat="1" applyFont="1" applyFill="1" applyBorder="1" applyAlignment="1">
      <alignment horizontal="center" vertical="center"/>
    </xf>
    <xf numFmtId="214" fontId="284" fillId="16" borderId="1" xfId="0" applyNumberFormat="1" applyFont="1" applyFill="1" applyBorder="1" applyAlignment="1">
      <alignment horizontal="center" vertical="center"/>
    </xf>
    <xf numFmtId="214" fontId="284" fillId="0" borderId="1" xfId="0" applyNumberFormat="1" applyFont="1" applyFill="1" applyBorder="1" applyAlignment="1">
      <alignment horizontal="center" vertical="center"/>
    </xf>
    <xf numFmtId="0" fontId="57" fillId="15" borderId="0" xfId="1787" applyFont="1" applyFill="1" applyBorder="1" applyAlignment="1">
      <alignment horizontal="left"/>
    </xf>
    <xf numFmtId="0" fontId="57" fillId="15" borderId="0" xfId="1787" applyFont="1" applyFill="1" applyBorder="1" applyAlignment="1">
      <alignment horizontal="left" vertical="center"/>
    </xf>
    <xf numFmtId="0" fontId="113" fillId="15" borderId="0" xfId="1787" applyFont="1" applyFill="1" applyBorder="1" applyAlignment="1">
      <alignment horizontal="left"/>
    </xf>
    <xf numFmtId="0" fontId="57" fillId="15" borderId="0" xfId="0" applyFont="1" applyFill="1" applyAlignment="1">
      <alignment horizontal="left" wrapText="1"/>
    </xf>
    <xf numFmtId="0" fontId="285" fillId="15" borderId="0" xfId="2650" applyFont="1" applyFill="1" applyAlignment="1">
      <alignment horizontal="left" wrapText="1"/>
    </xf>
    <xf numFmtId="0" fontId="248" fillId="15" borderId="0" xfId="2650" applyFont="1" applyFill="1" applyAlignment="1">
      <alignment horizontal="left" wrapText="1"/>
    </xf>
    <xf numFmtId="0" fontId="57" fillId="15" borderId="0" xfId="0" applyFont="1" applyFill="1" applyAlignment="1">
      <alignment vertical="center"/>
    </xf>
    <xf numFmtId="0" fontId="57" fillId="15" borderId="0" xfId="2552" applyFont="1" applyFill="1" applyAlignment="1" applyProtection="1">
      <alignment vertical="center"/>
      <protection locked="0" hidden="1"/>
    </xf>
    <xf numFmtId="0" fontId="57" fillId="15" borderId="0" xfId="2586" applyFont="1" applyFill="1" applyBorder="1">
      <alignment vertical="center"/>
    </xf>
    <xf numFmtId="0" fontId="286" fillId="15" borderId="0" xfId="2586" applyFont="1" applyFill="1" applyBorder="1">
      <alignment vertical="center"/>
    </xf>
    <xf numFmtId="0" fontId="228" fillId="15" borderId="0" xfId="0" applyFont="1" applyFill="1" applyAlignment="1"/>
    <xf numFmtId="0" fontId="286" fillId="15" borderId="0" xfId="0" applyFont="1" applyFill="1" applyAlignment="1"/>
    <xf numFmtId="0" fontId="287" fillId="15" borderId="0" xfId="0" applyFont="1" applyFill="1" applyAlignment="1">
      <alignment horizontal="left"/>
    </xf>
    <xf numFmtId="0" fontId="287" fillId="15" borderId="0" xfId="0" applyFont="1" applyFill="1" applyAlignment="1"/>
    <xf numFmtId="0" fontId="288" fillId="15" borderId="0" xfId="0" applyFont="1" applyFill="1" applyAlignment="1"/>
    <xf numFmtId="0" fontId="289" fillId="15" borderId="0" xfId="0" applyFont="1" applyFill="1" applyAlignment="1">
      <alignment horizontal="left" vertical="center" wrapText="1"/>
    </xf>
    <xf numFmtId="0" fontId="290" fillId="15" borderId="0" xfId="2706" applyFont="1" applyFill="1" applyAlignment="1">
      <alignment horizontal="left" vertical="center"/>
    </xf>
    <xf numFmtId="0" fontId="291" fillId="15" borderId="0" xfId="2706" applyFont="1" applyFill="1" applyAlignment="1">
      <alignment horizontal="left" vertical="center"/>
    </xf>
    <xf numFmtId="214" fontId="66" fillId="15" borderId="0" xfId="0" applyNumberFormat="1" applyFont="1" applyFill="1" applyAlignment="1">
      <alignment horizontal="left" vertical="center"/>
    </xf>
    <xf numFmtId="0" fontId="19" fillId="0" borderId="0" xfId="0" applyFont="1" applyFill="1" applyAlignment="1">
      <alignment vertical="center"/>
    </xf>
    <xf numFmtId="0" fontId="203" fillId="2" borderId="1" xfId="0" applyNumberFormat="1" applyFont="1" applyFill="1" applyBorder="1" applyAlignment="1">
      <alignment horizontal="center" vertical="center" wrapText="1"/>
    </xf>
    <xf numFmtId="0" fontId="19" fillId="0" borderId="1" xfId="0" applyFont="1" applyFill="1" applyBorder="1" applyAlignment="1">
      <alignment vertical="center"/>
    </xf>
    <xf numFmtId="0" fontId="170" fillId="16" borderId="0" xfId="0" applyFont="1" applyFill="1" applyAlignment="1">
      <alignment horizontal="center" vertical="center"/>
    </xf>
    <xf numFmtId="0" fontId="292" fillId="2" borderId="1" xfId="0" applyNumberFormat="1" applyFont="1" applyFill="1" applyBorder="1" applyAlignment="1">
      <alignment horizontal="center" vertical="center" wrapText="1"/>
    </xf>
    <xf numFmtId="0" fontId="203" fillId="16" borderId="1" xfId="0" applyNumberFormat="1" applyFont="1" applyFill="1" applyBorder="1" applyAlignment="1">
      <alignment horizontal="center" vertical="center" wrapText="1"/>
    </xf>
    <xf numFmtId="0" fontId="0" fillId="4" borderId="0" xfId="2629" applyFont="1" applyFill="1" applyAlignment="1">
      <alignment vertical="center"/>
    </xf>
    <xf numFmtId="0" fontId="20" fillId="4" borderId="0" xfId="2210" applyFont="1" applyFill="1" applyAlignment="1">
      <alignment horizontal="center" vertical="center"/>
    </xf>
    <xf numFmtId="0" fontId="21" fillId="4" borderId="0" xfId="2210" applyFont="1" applyFill="1" applyAlignment="1">
      <alignment horizontal="center" vertical="center"/>
    </xf>
    <xf numFmtId="0" fontId="226" fillId="4" borderId="0" xfId="2210" applyFont="1" applyFill="1" applyAlignment="1">
      <alignment horizontal="center" vertical="center"/>
    </xf>
    <xf numFmtId="0" fontId="293" fillId="16" borderId="53" xfId="0" applyFont="1" applyFill="1" applyBorder="1" applyAlignment="1">
      <alignment horizontal="center" vertical="center"/>
    </xf>
    <xf numFmtId="0" fontId="293" fillId="16" borderId="54" xfId="0" applyFont="1" applyFill="1" applyBorder="1" applyAlignment="1">
      <alignment horizontal="center" vertical="top" wrapText="1"/>
    </xf>
    <xf numFmtId="0" fontId="294" fillId="16" borderId="54" xfId="0" applyFont="1" applyFill="1" applyBorder="1" applyAlignment="1">
      <alignment horizontal="center" vertical="top" wrapText="1"/>
    </xf>
    <xf numFmtId="210" fontId="294" fillId="16" borderId="25" xfId="0" applyNumberFormat="1" applyFont="1" applyFill="1" applyBorder="1" applyAlignment="1">
      <alignment horizontal="center" vertical="center" shrinkToFit="1"/>
    </xf>
    <xf numFmtId="0" fontId="150" fillId="0" borderId="1" xfId="0" applyFont="1" applyFill="1" applyBorder="1" applyAlignment="1">
      <alignment horizontal="center" vertical="center"/>
    </xf>
    <xf numFmtId="0" fontId="293" fillId="16" borderId="62" xfId="0" applyFont="1" applyFill="1" applyBorder="1" applyAlignment="1">
      <alignment horizontal="center" vertical="top" wrapText="1"/>
    </xf>
    <xf numFmtId="210" fontId="294" fillId="16" borderId="73" xfId="0" applyNumberFormat="1" applyFont="1" applyFill="1" applyBorder="1" applyAlignment="1">
      <alignment horizontal="center" vertical="center" shrinkToFit="1"/>
    </xf>
    <xf numFmtId="0" fontId="293" fillId="0" borderId="31" xfId="0" applyFont="1" applyFill="1" applyBorder="1" applyAlignment="1">
      <alignment horizontal="center" vertical="center"/>
    </xf>
    <xf numFmtId="0" fontId="294" fillId="0" borderId="31" xfId="0" applyFont="1" applyFill="1" applyBorder="1" applyAlignment="1">
      <alignment horizontal="center" vertical="center"/>
    </xf>
    <xf numFmtId="210" fontId="294" fillId="16" borderId="26" xfId="0" applyNumberFormat="1" applyFont="1" applyFill="1" applyBorder="1" applyAlignment="1">
      <alignment horizontal="center" vertical="center" shrinkToFit="1"/>
    </xf>
    <xf numFmtId="0" fontId="295" fillId="0" borderId="1" xfId="0" applyFont="1" applyFill="1" applyBorder="1" applyAlignment="1">
      <alignment horizontal="center" vertical="center"/>
    </xf>
    <xf numFmtId="210" fontId="294" fillId="16" borderId="33" xfId="0" applyNumberFormat="1" applyFont="1" applyFill="1" applyBorder="1" applyAlignment="1">
      <alignment horizontal="center" vertical="center" shrinkToFit="1"/>
    </xf>
    <xf numFmtId="191" fontId="0" fillId="4" borderId="97" xfId="2637" applyNumberFormat="1" applyFont="1" applyFill="1" applyBorder="1" applyAlignment="1">
      <alignment horizontal="left" wrapText="1"/>
    </xf>
    <xf numFmtId="191" fontId="0" fillId="4" borderId="0" xfId="2637" applyNumberFormat="1" applyFont="1" applyFill="1" applyAlignment="1">
      <alignment horizontal="left" wrapText="1"/>
    </xf>
    <xf numFmtId="191" fontId="9" fillId="4" borderId="0" xfId="2637" applyNumberFormat="1" applyFont="1" applyFill="1" applyBorder="1" applyAlignment="1">
      <alignment horizontal="left" wrapText="1"/>
    </xf>
    <xf numFmtId="191" fontId="9" fillId="4" borderId="0" xfId="2637" applyNumberFormat="1" applyFont="1" applyFill="1" applyAlignment="1">
      <alignment horizontal="left" wrapText="1"/>
    </xf>
    <xf numFmtId="191" fontId="96" fillId="4" borderId="0" xfId="2637" applyNumberFormat="1" applyFont="1" applyFill="1" applyAlignment="1">
      <alignment horizontal="center" wrapText="1"/>
    </xf>
    <xf numFmtId="191" fontId="9" fillId="4" borderId="0" xfId="2637" applyNumberFormat="1" applyFont="1" applyFill="1" applyAlignment="1">
      <alignment horizontal="center" wrapText="1"/>
    </xf>
    <xf numFmtId="0" fontId="293" fillId="0" borderId="98" xfId="0" applyFont="1" applyFill="1" applyBorder="1" applyAlignment="1">
      <alignment horizontal="center" vertical="center"/>
    </xf>
    <xf numFmtId="0" fontId="0" fillId="0" borderId="0" xfId="2637" applyFont="1" applyAlignment="1">
      <alignment vertical="center"/>
    </xf>
    <xf numFmtId="0" fontId="107" fillId="15" borderId="0" xfId="0" applyNumberFormat="1" applyFont="1" applyFill="1" applyAlignment="1">
      <alignment horizontal="left" vertical="top" wrapText="1"/>
    </xf>
    <xf numFmtId="0" fontId="0" fillId="0" borderId="0" xfId="0" applyFont="1" applyFill="1" applyAlignment="1">
      <alignment vertical="center"/>
    </xf>
    <xf numFmtId="0" fontId="296" fillId="0" borderId="1" xfId="2733" applyFont="1" applyBorder="1" applyAlignment="1" applyProtection="1">
      <alignment horizontal="center" vertical="center"/>
    </xf>
    <xf numFmtId="0" fontId="180" fillId="55" borderId="1" xfId="2733" applyFont="1" applyFill="1" applyBorder="1" applyAlignment="1" applyProtection="1">
      <alignment horizontal="center" vertical="center"/>
    </xf>
    <xf numFmtId="0" fontId="91" fillId="15" borderId="0" xfId="643" applyFont="1" applyFill="1" applyAlignment="1" applyProtection="1">
      <alignment vertical="center" wrapText="1"/>
    </xf>
    <xf numFmtId="0" fontId="297" fillId="0" borderId="1" xfId="2733" applyFont="1" applyBorder="1" applyAlignment="1" applyProtection="1">
      <alignment horizontal="center" vertical="center"/>
    </xf>
    <xf numFmtId="0" fontId="82" fillId="4" borderId="0" xfId="2733" applyFont="1" applyFill="1" applyAlignment="1" applyProtection="1">
      <alignment horizontal="left" vertical="center"/>
    </xf>
    <xf numFmtId="0" fontId="190" fillId="15" borderId="0" xfId="2733" applyFont="1" applyFill="1" applyAlignment="1" applyProtection="1">
      <alignment horizontal="center" vertical="center"/>
    </xf>
    <xf numFmtId="0" fontId="0" fillId="4" borderId="0" xfId="643" applyFont="1" applyFill="1" applyAlignment="1" applyProtection="1"/>
    <xf numFmtId="0" fontId="82" fillId="16" borderId="0" xfId="2470" applyFont="1" applyFill="1" applyAlignment="1" applyProtection="1">
      <alignment horizontal="left" vertical="center"/>
    </xf>
    <xf numFmtId="0" fontId="82" fillId="16" borderId="0" xfId="2733" applyFont="1" applyFill="1" applyAlignment="1" applyProtection="1">
      <alignment horizontal="left" vertical="center"/>
    </xf>
    <xf numFmtId="0" fontId="190" fillId="16" borderId="0" xfId="2733" applyFont="1" applyFill="1" applyAlignment="1" applyProtection="1">
      <alignment horizontal="center" vertical="center"/>
    </xf>
    <xf numFmtId="0" fontId="58" fillId="4" borderId="0" xfId="643" applyFont="1" applyFill="1" applyAlignment="1" applyProtection="1">
      <alignment horizontal="left" vertical="center"/>
    </xf>
    <xf numFmtId="0" fontId="0" fillId="4" borderId="0" xfId="643" applyFont="1" applyFill="1" applyAlignment="1" applyProtection="1">
      <alignment horizontal="left" vertical="center"/>
    </xf>
    <xf numFmtId="0" fontId="0" fillId="4" borderId="0" xfId="643" applyFont="1" applyFill="1" applyAlignment="1" applyProtection="1">
      <alignment vertical="center"/>
    </xf>
    <xf numFmtId="191" fontId="298" fillId="4" borderId="0" xfId="2008" applyNumberFormat="1" applyFont="1" applyFill="1" applyAlignment="1">
      <alignment horizontal="left" vertical="center" wrapText="1"/>
    </xf>
    <xf numFmtId="0" fontId="299" fillId="16" borderId="0" xfId="2650" applyFont="1" applyFill="1" applyAlignment="1" applyProtection="1">
      <alignment vertical="center"/>
    </xf>
    <xf numFmtId="0" fontId="298" fillId="16" borderId="0" xfId="2650" applyFont="1" applyFill="1" applyAlignment="1" applyProtection="1">
      <alignment vertical="center"/>
    </xf>
    <xf numFmtId="0" fontId="298" fillId="16" borderId="0" xfId="2732" applyFont="1" applyFill="1" applyAlignment="1" applyProtection="1">
      <alignment horizontal="left" vertical="center"/>
    </xf>
    <xf numFmtId="0" fontId="298" fillId="16" borderId="0" xfId="643" applyFont="1" applyFill="1" applyAlignment="1" applyProtection="1">
      <alignment horizontal="left" vertical="center"/>
    </xf>
    <xf numFmtId="0" fontId="298" fillId="4" borderId="0" xfId="2650" applyFont="1" applyFill="1" applyAlignment="1" applyProtection="1">
      <alignment vertical="center"/>
    </xf>
    <xf numFmtId="0" fontId="298" fillId="4" borderId="0" xfId="643" applyFont="1" applyFill="1" applyAlignment="1" applyProtection="1">
      <alignment horizontal="left" vertical="center" wrapText="1"/>
    </xf>
    <xf numFmtId="0" fontId="298" fillId="4" borderId="0" xfId="979" applyFont="1" applyFill="1" applyAlignment="1">
      <alignment vertical="center"/>
    </xf>
    <xf numFmtId="0" fontId="151" fillId="16" borderId="0" xfId="643" applyFont="1" applyFill="1" applyAlignment="1" applyProtection="1">
      <alignment horizontal="left" vertical="center"/>
    </xf>
    <xf numFmtId="0" fontId="151" fillId="16" borderId="0" xfId="643" applyFont="1" applyFill="1" applyAlignment="1" applyProtection="1">
      <alignment vertical="center"/>
    </xf>
    <xf numFmtId="0" fontId="96" fillId="16" borderId="0" xfId="643" applyFont="1" applyFill="1" applyAlignment="1" applyProtection="1">
      <alignment vertical="center"/>
    </xf>
    <xf numFmtId="0" fontId="96" fillId="4" borderId="0" xfId="643" applyFont="1" applyFill="1" applyAlignment="1" applyProtection="1">
      <alignment vertical="center"/>
    </xf>
    <xf numFmtId="0" fontId="96" fillId="4" borderId="0" xfId="643" applyFont="1" applyFill="1" applyAlignment="1" applyProtection="1">
      <alignment horizontal="center" vertical="center"/>
    </xf>
    <xf numFmtId="0" fontId="196" fillId="16" borderId="0" xfId="643" applyFont="1" applyFill="1" applyAlignment="1" applyProtection="1">
      <alignment horizontal="left" vertical="center"/>
    </xf>
    <xf numFmtId="0" fontId="0" fillId="16" borderId="0" xfId="643" applyFont="1" applyFill="1" applyAlignment="1" applyProtection="1">
      <alignment vertical="center"/>
    </xf>
    <xf numFmtId="0" fontId="0" fillId="15" borderId="0" xfId="643" applyFont="1" applyFill="1" applyAlignment="1" applyProtection="1">
      <alignment vertical="center"/>
    </xf>
    <xf numFmtId="0" fontId="0" fillId="15" borderId="0" xfId="0" applyFont="1" applyFill="1" applyAlignment="1">
      <alignment vertical="center"/>
    </xf>
    <xf numFmtId="0" fontId="19" fillId="0" borderId="0" xfId="0" applyFont="1" applyFill="1" applyAlignment="1"/>
    <xf numFmtId="0" fontId="111" fillId="0" borderId="0" xfId="0" applyFont="1"/>
    <xf numFmtId="210" fontId="300" fillId="0" borderId="8" xfId="0" applyNumberFormat="1" applyFont="1" applyFill="1" applyBorder="1" applyAlignment="1">
      <alignment horizontal="right" shrinkToFit="1"/>
    </xf>
    <xf numFmtId="4" fontId="38" fillId="0" borderId="0" xfId="0" applyNumberFormat="1" applyFont="1" applyFill="1" applyBorder="1" applyAlignment="1">
      <alignment horizontal="right" shrinkToFit="1"/>
    </xf>
    <xf numFmtId="0" fontId="0" fillId="4" borderId="99" xfId="2698" applyNumberFormat="1" applyFont="1" applyFill="1" applyBorder="1" applyAlignment="1"/>
    <xf numFmtId="0" fontId="301" fillId="4" borderId="99" xfId="2698" applyNumberFormat="1" applyFont="1" applyFill="1" applyBorder="1" applyAlignment="1"/>
    <xf numFmtId="0" fontId="301" fillId="0" borderId="100" xfId="2698" applyNumberFormat="1" applyFont="1" applyFill="1" applyBorder="1" applyAlignment="1">
      <alignment horizontal="left"/>
    </xf>
    <xf numFmtId="0" fontId="301" fillId="4" borderId="0" xfId="2698" applyNumberFormat="1" applyFont="1" applyFill="1" applyAlignment="1"/>
    <xf numFmtId="0" fontId="301" fillId="4" borderId="101" xfId="2698" applyNumberFormat="1" applyFont="1" applyFill="1" applyBorder="1" applyAlignment="1"/>
    <xf numFmtId="0" fontId="301" fillId="0" borderId="101" xfId="2698" applyNumberFormat="1" applyFont="1" applyFill="1" applyBorder="1" applyAlignment="1"/>
    <xf numFmtId="0" fontId="0" fillId="0" borderId="0" xfId="2629" applyAlignment="1">
      <alignment vertical="center"/>
    </xf>
    <xf numFmtId="0" fontId="0" fillId="0" borderId="0" xfId="2629" applyFont="1" applyAlignment="1">
      <alignment vertical="center"/>
    </xf>
    <xf numFmtId="0" fontId="87" fillId="0" borderId="0" xfId="2699" applyFont="1" applyAlignment="1">
      <alignment vertical="center"/>
    </xf>
    <xf numFmtId="0" fontId="87" fillId="0" borderId="0" xfId="2699" applyFont="1" applyAlignment="1">
      <alignment horizontal="left" vertical="center"/>
    </xf>
    <xf numFmtId="0" fontId="302" fillId="0" borderId="0" xfId="899" applyFont="1" applyAlignment="1">
      <alignment horizontal="left" vertical="center" wrapText="1"/>
    </xf>
    <xf numFmtId="0" fontId="303" fillId="0" borderId="102" xfId="2698" applyNumberFormat="1" applyFont="1" applyFill="1" applyBorder="1" applyAlignment="1"/>
    <xf numFmtId="0" fontId="69" fillId="0" borderId="0" xfId="2629" applyFont="1" applyAlignment="1"/>
    <xf numFmtId="0" fontId="301" fillId="0" borderId="103" xfId="2698" applyNumberFormat="1" applyFont="1" applyFill="1" applyBorder="1" applyAlignment="1">
      <alignment horizontal="left"/>
    </xf>
    <xf numFmtId="0" fontId="301" fillId="0" borderId="103" xfId="2698" applyNumberFormat="1" applyFont="1" applyFill="1" applyBorder="1" applyAlignment="1"/>
    <xf numFmtId="0" fontId="304" fillId="0" borderId="0" xfId="2699"/>
    <xf numFmtId="0" fontId="305" fillId="56" borderId="53" xfId="2326" applyFont="1" applyFill="1" applyBorder="1" applyAlignment="1" applyProtection="1">
      <alignment horizontal="center" vertical="center"/>
    </xf>
    <xf numFmtId="0" fontId="305" fillId="56" borderId="54" xfId="2326" applyFont="1" applyFill="1" applyBorder="1" applyAlignment="1" applyProtection="1">
      <alignment horizontal="center" vertical="center"/>
    </xf>
    <xf numFmtId="0" fontId="305" fillId="57" borderId="62" xfId="2326" applyFont="1" applyFill="1" applyBorder="1" applyAlignment="1" applyProtection="1">
      <alignment horizontal="center" vertical="center" wrapText="1"/>
    </xf>
    <xf numFmtId="0" fontId="218" fillId="0" borderId="30" xfId="1831" applyFont="1" applyBorder="1" applyAlignment="1">
      <alignment horizontal="left" vertical="center" indent="1"/>
    </xf>
    <xf numFmtId="0" fontId="218" fillId="0" borderId="31" xfId="1831" applyFont="1" applyBorder="1" applyAlignment="1">
      <alignment horizontal="center" vertical="center"/>
    </xf>
    <xf numFmtId="0" fontId="87" fillId="0" borderId="98" xfId="1831" applyFont="1" applyBorder="1" applyAlignment="1" applyProtection="1">
      <alignment horizontal="center" vertical="center"/>
      <protection locked="0"/>
    </xf>
    <xf numFmtId="0" fontId="218" fillId="17" borderId="104" xfId="2326" applyNumberFormat="1" applyFont="1" applyFill="1" applyBorder="1" applyAlignment="1" applyProtection="1">
      <alignment horizontal="left" vertical="center" indent="1"/>
    </xf>
    <xf numFmtId="0" fontId="218" fillId="17" borderId="105" xfId="2326" applyNumberFormat="1" applyFont="1" applyFill="1" applyBorder="1" applyAlignment="1" applyProtection="1">
      <alignment horizontal="center" vertical="center"/>
    </xf>
    <xf numFmtId="0" fontId="87" fillId="17" borderId="106" xfId="2326" applyNumberFormat="1" applyFont="1" applyFill="1" applyBorder="1" applyAlignment="1" applyProtection="1">
      <alignment horizontal="center" vertical="center"/>
      <protection locked="0"/>
    </xf>
    <xf numFmtId="0" fontId="306" fillId="0" borderId="0" xfId="2630" applyFont="1"/>
    <xf numFmtId="0" fontId="218" fillId="17" borderId="107" xfId="2326" applyNumberFormat="1" applyFont="1" applyFill="1" applyBorder="1" applyAlignment="1" applyProtection="1">
      <alignment horizontal="left" vertical="center" indent="1"/>
    </xf>
    <xf numFmtId="0" fontId="218" fillId="17" borderId="108" xfId="2326" applyNumberFormat="1" applyFont="1" applyFill="1" applyBorder="1" applyAlignment="1" applyProtection="1">
      <alignment horizontal="center" vertical="center"/>
    </xf>
    <xf numFmtId="0" fontId="218" fillId="4" borderId="30" xfId="2326" applyNumberFormat="1" applyFont="1" applyFill="1" applyBorder="1" applyAlignment="1" applyProtection="1">
      <alignment horizontal="left" vertical="center" indent="1"/>
    </xf>
    <xf numFmtId="0" fontId="218" fillId="4" borderId="31" xfId="2326" applyNumberFormat="1" applyFont="1" applyFill="1" applyBorder="1" applyAlignment="1" applyProtection="1">
      <alignment horizontal="center" vertical="center"/>
    </xf>
    <xf numFmtId="0" fontId="216" fillId="4" borderId="109" xfId="2326" applyNumberFormat="1" applyFont="1" applyFill="1" applyBorder="1" applyAlignment="1" applyProtection="1">
      <alignment horizontal="center" vertical="center"/>
    </xf>
    <xf numFmtId="0" fontId="307" fillId="16" borderId="0" xfId="2630" applyFont="1" applyFill="1"/>
    <xf numFmtId="0" fontId="218" fillId="17" borderId="110" xfId="2326" applyNumberFormat="1" applyFont="1" applyFill="1" applyBorder="1" applyAlignment="1" applyProtection="1">
      <alignment horizontal="left" vertical="center" indent="1"/>
    </xf>
    <xf numFmtId="0" fontId="218" fillId="17" borderId="111" xfId="2326" applyNumberFormat="1" applyFont="1" applyFill="1" applyBorder="1" applyAlignment="1" applyProtection="1">
      <alignment horizontal="center" vertical="center"/>
    </xf>
    <xf numFmtId="0" fontId="218" fillId="4" borderId="107" xfId="2326" applyNumberFormat="1" applyFont="1" applyFill="1" applyBorder="1" applyAlignment="1" applyProtection="1">
      <alignment horizontal="left" vertical="center" indent="1"/>
    </xf>
    <xf numFmtId="0" fontId="218" fillId="4" borderId="108" xfId="2326" applyNumberFormat="1" applyFont="1" applyFill="1" applyBorder="1" applyAlignment="1" applyProtection="1">
      <alignment horizontal="center" vertical="center"/>
    </xf>
    <xf numFmtId="0" fontId="87" fillId="17" borderId="112" xfId="2326" applyNumberFormat="1" applyFont="1" applyFill="1" applyBorder="1" applyAlignment="1" applyProtection="1">
      <alignment horizontal="center" vertical="center"/>
      <protection locked="0"/>
    </xf>
    <xf numFmtId="0" fontId="87" fillId="17" borderId="113" xfId="2326" applyNumberFormat="1" applyFont="1" applyFill="1" applyBorder="1" applyAlignment="1" applyProtection="1">
      <alignment horizontal="center" vertical="center"/>
      <protection locked="0"/>
    </xf>
    <xf numFmtId="0" fontId="218" fillId="17" borderId="114" xfId="2326" applyNumberFormat="1" applyFont="1" applyFill="1" applyBorder="1" applyAlignment="1" applyProtection="1">
      <alignment horizontal="left" vertical="center" indent="1"/>
    </xf>
    <xf numFmtId="0" fontId="218" fillId="17" borderId="115" xfId="2326" applyNumberFormat="1" applyFont="1" applyFill="1" applyBorder="1" applyAlignment="1" applyProtection="1">
      <alignment horizontal="center" vertical="center"/>
    </xf>
    <xf numFmtId="0" fontId="307" fillId="0" borderId="0" xfId="2630" applyFont="1"/>
    <xf numFmtId="0" fontId="218" fillId="17" borderId="116" xfId="2326" applyNumberFormat="1" applyFont="1" applyFill="1" applyBorder="1" applyAlignment="1" applyProtection="1">
      <alignment horizontal="left" vertical="center" indent="1"/>
    </xf>
    <xf numFmtId="0" fontId="218" fillId="17" borderId="109" xfId="2326" applyNumberFormat="1" applyFont="1" applyFill="1" applyBorder="1" applyAlignment="1" applyProtection="1">
      <alignment horizontal="center" vertical="center"/>
    </xf>
    <xf numFmtId="0" fontId="216" fillId="0" borderId="30" xfId="1831" applyFont="1" applyBorder="1" applyAlignment="1">
      <alignment horizontal="left" vertical="center" indent="1"/>
    </xf>
    <xf numFmtId="0" fontId="216" fillId="0" borderId="31" xfId="1831" applyFont="1" applyBorder="1" applyAlignment="1">
      <alignment horizontal="center" vertical="center"/>
    </xf>
    <xf numFmtId="0" fontId="216" fillId="17" borderId="108" xfId="2326" applyNumberFormat="1" applyFont="1" applyFill="1" applyBorder="1" applyAlignment="1" applyProtection="1">
      <alignment horizontal="center" vertical="center"/>
    </xf>
    <xf numFmtId="0" fontId="308" fillId="0" borderId="0" xfId="2630" applyFont="1"/>
    <xf numFmtId="0" fontId="216" fillId="4" borderId="107" xfId="2326" applyNumberFormat="1" applyFont="1" applyFill="1" applyBorder="1" applyAlignment="1" applyProtection="1">
      <alignment horizontal="left" vertical="center" indent="1"/>
    </xf>
    <xf numFmtId="0" fontId="216" fillId="4" borderId="108" xfId="2326" applyNumberFormat="1" applyFont="1" applyFill="1" applyBorder="1" applyAlignment="1" applyProtection="1">
      <alignment horizontal="center" vertical="center"/>
    </xf>
    <xf numFmtId="0" fontId="216" fillId="4" borderId="114" xfId="2326" applyNumberFormat="1" applyFont="1" applyFill="1" applyBorder="1" applyAlignment="1" applyProtection="1">
      <alignment horizontal="left" vertical="center" indent="1"/>
    </xf>
    <xf numFmtId="0" fontId="216" fillId="4" borderId="115" xfId="2326" applyNumberFormat="1" applyFont="1" applyFill="1" applyBorder="1" applyAlignment="1" applyProtection="1">
      <alignment horizontal="center" vertical="center"/>
    </xf>
    <xf numFmtId="0" fontId="216" fillId="17" borderId="107" xfId="2326" applyNumberFormat="1" applyFont="1" applyFill="1" applyBorder="1" applyAlignment="1" applyProtection="1">
      <alignment horizontal="left" vertical="center" indent="1"/>
    </xf>
    <xf numFmtId="0" fontId="216" fillId="17" borderId="104" xfId="2326" applyNumberFormat="1" applyFont="1" applyFill="1" applyBorder="1" applyAlignment="1" applyProtection="1">
      <alignment horizontal="left" vertical="center" indent="1"/>
    </xf>
    <xf numFmtId="0" fontId="216" fillId="17" borderId="105" xfId="2326" applyNumberFormat="1" applyFont="1" applyFill="1" applyBorder="1" applyAlignment="1" applyProtection="1">
      <alignment horizontal="center" vertical="center"/>
    </xf>
    <xf numFmtId="0" fontId="218" fillId="4" borderId="117" xfId="2326" applyNumberFormat="1" applyFont="1" applyFill="1" applyBorder="1" applyAlignment="1" applyProtection="1">
      <alignment horizontal="left" vertical="center" indent="1"/>
    </xf>
    <xf numFmtId="0" fontId="218" fillId="4" borderId="118" xfId="2326" applyNumberFormat="1" applyFont="1" applyFill="1" applyBorder="1" applyAlignment="1" applyProtection="1">
      <alignment horizontal="center" vertical="center"/>
    </xf>
    <xf numFmtId="0" fontId="309" fillId="16" borderId="0" xfId="2630" applyFont="1" applyFill="1"/>
    <xf numFmtId="0" fontId="218" fillId="4" borderId="119" xfId="2326" applyNumberFormat="1" applyFont="1" applyFill="1" applyBorder="1" applyAlignment="1" applyProtection="1">
      <alignment horizontal="left" vertical="center" indent="1"/>
    </xf>
    <xf numFmtId="0" fontId="218" fillId="4" borderId="120" xfId="2326" applyNumberFormat="1" applyFont="1" applyFill="1" applyBorder="1" applyAlignment="1" applyProtection="1">
      <alignment horizontal="center" vertical="center"/>
    </xf>
    <xf numFmtId="0" fontId="218" fillId="4" borderId="116" xfId="2326" applyNumberFormat="1" applyFont="1" applyFill="1" applyBorder="1" applyAlignment="1" applyProtection="1">
      <alignment horizontal="left" vertical="center" indent="1"/>
    </xf>
    <xf numFmtId="0" fontId="218" fillId="4" borderId="109" xfId="2326" applyNumberFormat="1" applyFont="1" applyFill="1" applyBorder="1" applyAlignment="1" applyProtection="1">
      <alignment horizontal="center" vertical="center"/>
    </xf>
    <xf numFmtId="0" fontId="87" fillId="4" borderId="121" xfId="2326" applyNumberFormat="1" applyFont="1" applyFill="1" applyBorder="1" applyAlignment="1" applyProtection="1">
      <alignment horizontal="center" vertical="center"/>
      <protection locked="0"/>
    </xf>
    <xf numFmtId="0" fontId="309" fillId="0" borderId="0" xfId="2630" applyFont="1"/>
    <xf numFmtId="0" fontId="0" fillId="0" borderId="0" xfId="2630" applyFont="1"/>
    <xf numFmtId="0" fontId="310" fillId="4" borderId="122" xfId="2630" applyFont="1" applyFill="1" applyBorder="1" applyAlignment="1">
      <alignment horizontal="center"/>
    </xf>
    <xf numFmtId="0" fontId="133" fillId="0" borderId="0" xfId="1831"/>
    <xf numFmtId="0" fontId="133" fillId="0" borderId="0" xfId="1831" applyAlignment="1">
      <alignment horizontal="center" vertical="center"/>
    </xf>
    <xf numFmtId="0" fontId="0" fillId="2" borderId="0" xfId="2629" applyFont="1" applyFill="1" applyAlignment="1">
      <alignment vertical="center"/>
    </xf>
    <xf numFmtId="0" fontId="226" fillId="2" borderId="0" xfId="2210" applyFont="1" applyFill="1" applyAlignment="1">
      <alignment horizontal="center" vertical="center"/>
    </xf>
    <xf numFmtId="0" fontId="311" fillId="2" borderId="0" xfId="2210" applyFont="1" applyFill="1" applyAlignment="1">
      <alignment horizontal="center" vertical="center"/>
    </xf>
    <xf numFmtId="0" fontId="110" fillId="2" borderId="0" xfId="2210" applyFont="1" applyFill="1" applyAlignment="1">
      <alignment horizontal="center" vertical="center"/>
    </xf>
    <xf numFmtId="0" fontId="127" fillId="2" borderId="0" xfId="2210" applyFont="1" applyFill="1" applyAlignment="1">
      <alignment horizontal="center" vertical="center"/>
    </xf>
    <xf numFmtId="0" fontId="228" fillId="0" borderId="102" xfId="2629" applyFont="1" applyBorder="1" applyAlignment="1">
      <alignment horizontal="center"/>
    </xf>
    <xf numFmtId="0" fontId="312" fillId="9" borderId="103" xfId="2629" applyFont="1" applyFill="1" applyBorder="1" applyAlignment="1">
      <alignment horizontal="center" vertical="center"/>
    </xf>
    <xf numFmtId="0" fontId="312" fillId="9" borderId="123" xfId="2629" applyFont="1" applyFill="1" applyBorder="1" applyAlignment="1">
      <alignment horizontal="center" vertical="center"/>
    </xf>
    <xf numFmtId="0" fontId="312" fillId="33" borderId="123" xfId="2629" applyFont="1" applyFill="1" applyBorder="1" applyAlignment="1">
      <alignment horizontal="center" vertical="center"/>
    </xf>
    <xf numFmtId="0" fontId="312" fillId="0" borderId="102" xfId="2629" applyFont="1" applyBorder="1" applyAlignment="1">
      <alignment horizontal="center"/>
    </xf>
    <xf numFmtId="0" fontId="313" fillId="17" borderId="103" xfId="2629" applyFont="1" applyFill="1" applyBorder="1" applyAlignment="1">
      <alignment horizontal="center" vertical="center" wrapText="1"/>
    </xf>
    <xf numFmtId="0" fontId="313" fillId="0" borderId="103" xfId="2629" applyFont="1" applyFill="1" applyBorder="1" applyAlignment="1">
      <alignment horizontal="center"/>
    </xf>
    <xf numFmtId="0" fontId="226" fillId="15" borderId="0" xfId="2210" applyFont="1" applyFill="1" applyAlignment="1">
      <alignment horizontal="center" vertical="center"/>
    </xf>
    <xf numFmtId="0" fontId="10" fillId="4" borderId="0" xfId="1013" applyFont="1" applyFill="1" applyAlignment="1" applyProtection="1">
      <alignment horizontal="center" vertical="center"/>
    </xf>
    <xf numFmtId="0" fontId="312" fillId="9" borderId="124" xfId="2629" applyFont="1" applyFill="1" applyBorder="1" applyAlignment="1">
      <alignment horizontal="center" vertical="center"/>
    </xf>
    <xf numFmtId="0" fontId="0" fillId="58" borderId="0" xfId="2629" applyFont="1" applyFill="1" applyAlignment="1">
      <alignment vertical="center"/>
    </xf>
    <xf numFmtId="0" fontId="312" fillId="4" borderId="103" xfId="0" applyFont="1" applyFill="1" applyBorder="1" applyAlignment="1" applyProtection="1">
      <alignment horizontal="center" vertical="center" wrapText="1"/>
      <protection hidden="1"/>
    </xf>
    <xf numFmtId="0" fontId="312" fillId="17" borderId="101" xfId="0" applyFont="1" applyFill="1" applyBorder="1" applyAlignment="1" applyProtection="1">
      <alignment horizontal="center" vertical="center" wrapText="1"/>
      <protection hidden="1"/>
    </xf>
    <xf numFmtId="0" fontId="303" fillId="4" borderId="101" xfId="2698" applyNumberFormat="1" applyFont="1" applyFill="1" applyBorder="1" applyAlignment="1"/>
    <xf numFmtId="0" fontId="303" fillId="0" borderId="101" xfId="2698" applyNumberFormat="1" applyFont="1" applyFill="1" applyBorder="1" applyAlignment="1"/>
    <xf numFmtId="0" fontId="301" fillId="0" borderId="101" xfId="2698" applyNumberFormat="1" applyFont="1" applyFill="1" applyBorder="1" applyAlignment="1">
      <alignment horizontal="left"/>
    </xf>
    <xf numFmtId="0" fontId="301" fillId="4" borderId="0" xfId="2629" applyFont="1" applyFill="1" applyAlignment="1">
      <alignment horizontal="center"/>
    </xf>
    <xf numFmtId="0" fontId="301" fillId="4" borderId="101" xfId="2629" applyFont="1" applyFill="1" applyBorder="1" applyAlignment="1">
      <alignment horizontal="center"/>
    </xf>
    <xf numFmtId="0" fontId="301" fillId="0" borderId="101" xfId="2629" applyFont="1" applyBorder="1" applyAlignment="1">
      <alignment horizontal="center"/>
    </xf>
    <xf numFmtId="0" fontId="303" fillId="0" borderId="125" xfId="2698" applyNumberFormat="1" applyFont="1" applyFill="1" applyBorder="1" applyAlignment="1"/>
    <xf numFmtId="0" fontId="0" fillId="0" borderId="0" xfId="2629" applyFont="1" applyAlignment="1"/>
    <xf numFmtId="0" fontId="301" fillId="0" borderId="103" xfId="2629" applyFont="1" applyBorder="1" applyAlignment="1">
      <alignment horizontal="center"/>
    </xf>
    <xf numFmtId="0" fontId="1" fillId="4" borderId="0" xfId="2618" applyFont="1" applyFill="1" applyAlignment="1">
      <alignment vertical="center"/>
    </xf>
    <xf numFmtId="0" fontId="0" fillId="2" borderId="0" xfId="2618" applyFont="1" applyFill="1" applyAlignment="1">
      <alignment vertical="center"/>
    </xf>
    <xf numFmtId="0" fontId="186" fillId="2" borderId="0" xfId="2618" applyFont="1" applyFill="1" applyAlignment="1">
      <alignment horizontal="center" vertical="center"/>
    </xf>
    <xf numFmtId="0" fontId="50" fillId="2" borderId="0" xfId="2618" applyFont="1" applyFill="1" applyAlignment="1">
      <alignment horizontal="center" vertical="center"/>
    </xf>
    <xf numFmtId="0" fontId="16" fillId="2" borderId="0" xfId="2618" applyFont="1" applyFill="1" applyAlignment="1">
      <alignment horizontal="center" vertical="center"/>
    </xf>
    <xf numFmtId="0" fontId="80" fillId="2" borderId="10" xfId="2618" applyFont="1" applyFill="1" applyBorder="1" applyAlignment="1">
      <alignment vertical="center"/>
    </xf>
    <xf numFmtId="0" fontId="80" fillId="2" borderId="1" xfId="2618" applyFont="1" applyFill="1" applyBorder="1" applyAlignment="1">
      <alignment vertical="center"/>
    </xf>
    <xf numFmtId="0" fontId="0" fillId="0" borderId="10" xfId="2618" applyFont="1" applyBorder="1" applyAlignment="1">
      <alignment horizontal="center" vertical="center"/>
    </xf>
    <xf numFmtId="0" fontId="16" fillId="17" borderId="27" xfId="2618" applyFont="1" applyFill="1" applyBorder="1" applyAlignment="1">
      <alignment horizontal="center" vertical="center" wrapText="1"/>
    </xf>
    <xf numFmtId="224" fontId="16" fillId="17" borderId="27" xfId="2618" applyNumberFormat="1" applyFont="1" applyFill="1" applyBorder="1" applyAlignment="1">
      <alignment horizontal="center" vertical="center" wrapText="1"/>
    </xf>
    <xf numFmtId="0" fontId="16" fillId="17" borderId="1" xfId="2618" applyNumberFormat="1" applyFont="1" applyFill="1" applyBorder="1" applyAlignment="1">
      <alignment horizontal="center" vertical="center" wrapText="1"/>
    </xf>
    <xf numFmtId="224" fontId="16" fillId="17" borderId="1" xfId="2618" applyNumberFormat="1" applyFont="1" applyFill="1" applyBorder="1" applyAlignment="1">
      <alignment horizontal="center" vertical="center" wrapText="1"/>
    </xf>
    <xf numFmtId="224" fontId="314" fillId="17" borderId="1" xfId="2618" applyNumberFormat="1" applyFont="1" applyFill="1" applyBorder="1" applyAlignment="1">
      <alignment horizontal="center"/>
    </xf>
    <xf numFmtId="224" fontId="0" fillId="17" borderId="1" xfId="2618" applyNumberFormat="1" applyFont="1" applyFill="1" applyBorder="1" applyAlignment="1">
      <alignment horizontal="center" vertical="center" wrapText="1"/>
    </xf>
    <xf numFmtId="224" fontId="16" fillId="59" borderId="1" xfId="2618" applyNumberFormat="1" applyFont="1" applyFill="1" applyBorder="1" applyAlignment="1">
      <alignment horizontal="center" vertical="center" wrapText="1"/>
    </xf>
    <xf numFmtId="0" fontId="228" fillId="17" borderId="1" xfId="2618" applyNumberFormat="1" applyFont="1" applyFill="1" applyBorder="1" applyAlignment="1">
      <alignment horizontal="center" vertical="center" wrapText="1"/>
    </xf>
    <xf numFmtId="0" fontId="0" fillId="0" borderId="0" xfId="2618" applyFont="1" applyAlignment="1">
      <alignment vertical="center"/>
    </xf>
    <xf numFmtId="0" fontId="0" fillId="2" borderId="0" xfId="2618" applyFill="1" applyAlignment="1">
      <alignment vertical="center"/>
    </xf>
    <xf numFmtId="0" fontId="0" fillId="0" borderId="0" xfId="2618" applyAlignment="1">
      <alignment vertical="center"/>
    </xf>
    <xf numFmtId="0" fontId="3" fillId="4" borderId="0" xfId="690" applyFont="1" applyFill="1" applyAlignment="1">
      <alignment horizontal="left" vertical="center" wrapText="1"/>
    </xf>
    <xf numFmtId="0" fontId="96" fillId="0" borderId="0" xfId="2618" applyFont="1"/>
    <xf numFmtId="0" fontId="117" fillId="0" borderId="0" xfId="2334" applyFont="1" applyFill="1" applyBorder="1" applyAlignment="1" applyProtection="1">
      <alignment horizontal="center" vertical="center" wrapText="1"/>
    </xf>
    <xf numFmtId="0" fontId="117" fillId="0" borderId="0" xfId="979" applyFont="1" applyFill="1" applyBorder="1" applyAlignment="1">
      <alignment horizontal="center" vertical="center"/>
    </xf>
    <xf numFmtId="0" fontId="117" fillId="2" borderId="0" xfId="2618" applyFont="1" applyFill="1" applyAlignment="1">
      <alignment horizontal="center" vertical="center"/>
    </xf>
    <xf numFmtId="0" fontId="6" fillId="9" borderId="1" xfId="2618" applyFont="1" applyFill="1" applyBorder="1" applyAlignment="1">
      <alignment horizontal="center" vertical="center" wrapText="1"/>
    </xf>
    <xf numFmtId="224" fontId="0" fillId="27" borderId="1" xfId="2618" applyNumberFormat="1" applyFont="1" applyFill="1" applyBorder="1" applyAlignment="1">
      <alignment horizontal="center" vertical="center" wrapText="1"/>
    </xf>
    <xf numFmtId="0" fontId="128" fillId="0" borderId="0" xfId="643" applyFont="1" applyFill="1" applyBorder="1" applyAlignment="1" applyProtection="1">
      <alignment horizontal="left" vertical="center"/>
      <protection locked="0" hidden="1"/>
    </xf>
    <xf numFmtId="0" fontId="10" fillId="2" borderId="0" xfId="1007" applyFont="1" applyFill="1" applyAlignment="1" applyProtection="1">
      <alignment vertical="center"/>
    </xf>
    <xf numFmtId="0" fontId="0" fillId="9" borderId="1" xfId="2618" applyFont="1" applyFill="1" applyBorder="1" applyAlignment="1">
      <alignment horizontal="center" vertical="center" wrapText="1"/>
    </xf>
    <xf numFmtId="0" fontId="0" fillId="0" borderId="1" xfId="2618" applyFont="1" applyBorder="1" applyAlignment="1">
      <alignment vertical="center"/>
    </xf>
    <xf numFmtId="0" fontId="0" fillId="0" borderId="31" xfId="2618" applyFont="1" applyBorder="1" applyAlignment="1">
      <alignment vertical="center"/>
    </xf>
    <xf numFmtId="0" fontId="0" fillId="0" borderId="27" xfId="2618" applyFont="1" applyBorder="1" applyAlignment="1">
      <alignment vertical="center"/>
    </xf>
    <xf numFmtId="0" fontId="87" fillId="0" borderId="0" xfId="643" applyFont="1" applyFill="1" applyBorder="1" applyAlignment="1">
      <alignment horizontal="left" vertical="center"/>
    </xf>
    <xf numFmtId="0" fontId="0" fillId="4" borderId="0" xfId="2201" applyFont="1" applyFill="1" applyAlignment="1">
      <alignment vertical="center"/>
    </xf>
    <xf numFmtId="0" fontId="207" fillId="2" borderId="4" xfId="2589" applyFont="1" applyFill="1" applyBorder="1" applyAlignment="1">
      <alignment horizontal="center" vertical="center"/>
    </xf>
    <xf numFmtId="0" fontId="51" fillId="0" borderId="1" xfId="1650" applyFont="1" applyBorder="1" applyAlignment="1">
      <alignment horizontal="center" vertical="center" wrapText="1"/>
    </xf>
    <xf numFmtId="0" fontId="315" fillId="0" borderId="1" xfId="1650" applyFont="1" applyBorder="1" applyAlignment="1">
      <alignment horizontal="center" vertical="center" wrapText="1"/>
    </xf>
    <xf numFmtId="0" fontId="5" fillId="0" borderId="1" xfId="1650" applyFont="1" applyBorder="1" applyAlignment="1">
      <alignment horizontal="center" vertical="center" wrapText="1"/>
    </xf>
    <xf numFmtId="0" fontId="5" fillId="0" borderId="1" xfId="1650" applyFont="1" applyBorder="1" applyAlignment="1">
      <alignment vertical="center" wrapText="1"/>
    </xf>
    <xf numFmtId="0" fontId="9" fillId="0" borderId="1" xfId="1650" applyFont="1" applyBorder="1" applyAlignment="1">
      <alignment horizontal="left" vertical="center" wrapText="1"/>
    </xf>
    <xf numFmtId="0" fontId="5" fillId="0" borderId="1" xfId="1650" applyFont="1" applyFill="1" applyBorder="1" applyAlignment="1">
      <alignment horizontal="center" vertical="center" wrapText="1"/>
    </xf>
    <xf numFmtId="0" fontId="5" fillId="0" borderId="1" xfId="1650" applyFont="1" applyFill="1" applyBorder="1" applyAlignment="1">
      <alignment horizontal="left" vertical="center" wrapText="1"/>
    </xf>
    <xf numFmtId="0" fontId="9" fillId="0" borderId="1" xfId="1650" applyFont="1" applyFill="1" applyBorder="1" applyAlignment="1">
      <alignment horizontal="left" vertical="center" wrapText="1"/>
    </xf>
    <xf numFmtId="0" fontId="5" fillId="0" borderId="1" xfId="1650" applyFont="1" applyBorder="1" applyAlignment="1">
      <alignment horizontal="left" vertical="center" wrapText="1"/>
    </xf>
    <xf numFmtId="0" fontId="133" fillId="0" borderId="1" xfId="1650" applyFont="1" applyFill="1" applyBorder="1" applyAlignment="1">
      <alignment horizontal="left" vertical="center" wrapText="1"/>
    </xf>
    <xf numFmtId="0" fontId="316" fillId="0" borderId="1" xfId="1650" applyFont="1" applyBorder="1" applyAlignment="1">
      <alignment vertical="center" wrapText="1"/>
    </xf>
    <xf numFmtId="0" fontId="5" fillId="0" borderId="1" xfId="2013" applyFont="1" applyBorder="1" applyAlignment="1">
      <alignment vertical="center" wrapText="1"/>
    </xf>
    <xf numFmtId="0" fontId="317" fillId="0" borderId="1" xfId="1650" applyFont="1" applyBorder="1" applyAlignment="1">
      <alignment vertical="center" wrapText="1"/>
    </xf>
    <xf numFmtId="0" fontId="316" fillId="0" borderId="1" xfId="1650" applyFont="1" applyBorder="1" applyAlignment="1">
      <alignment horizontal="left" vertical="center" wrapText="1"/>
    </xf>
    <xf numFmtId="0" fontId="318" fillId="0" borderId="1" xfId="1650" applyFont="1" applyBorder="1" applyAlignment="1">
      <alignment horizontal="left" vertical="center" wrapText="1"/>
    </xf>
    <xf numFmtId="0" fontId="318" fillId="0" borderId="1" xfId="1650" applyFont="1" applyBorder="1" applyAlignment="1">
      <alignment vertical="center" wrapText="1"/>
    </xf>
    <xf numFmtId="0" fontId="9" fillId="16" borderId="1" xfId="1650" applyFont="1" applyFill="1" applyBorder="1" applyAlignment="1">
      <alignment horizontal="left" vertical="center" wrapText="1"/>
    </xf>
    <xf numFmtId="0" fontId="9" fillId="12" borderId="1" xfId="1650" applyFont="1" applyFill="1" applyBorder="1" applyAlignment="1">
      <alignment horizontal="left" vertical="center" wrapText="1"/>
    </xf>
    <xf numFmtId="0" fontId="5" fillId="0" borderId="1" xfId="1650" applyFont="1" applyFill="1" applyBorder="1" applyAlignment="1">
      <alignment vertical="center" wrapText="1"/>
    </xf>
    <xf numFmtId="0" fontId="319" fillId="0" borderId="1" xfId="1650" applyFont="1" applyBorder="1" applyAlignment="1">
      <alignment horizontal="left" vertical="center" wrapText="1"/>
    </xf>
    <xf numFmtId="0" fontId="318" fillId="0" borderId="1" xfId="1650" applyFont="1" applyFill="1" applyBorder="1" applyAlignment="1">
      <alignment horizontal="left" vertical="center" wrapText="1"/>
    </xf>
    <xf numFmtId="0" fontId="5" fillId="0" borderId="1" xfId="2013" applyFont="1" applyFill="1" applyBorder="1" applyAlignment="1">
      <alignment vertical="center" wrapText="1"/>
    </xf>
    <xf numFmtId="0" fontId="9" fillId="0" borderId="1" xfId="2013" applyFont="1" applyFill="1" applyBorder="1" applyAlignment="1">
      <alignment horizontal="left" vertical="center" wrapText="1"/>
    </xf>
    <xf numFmtId="0" fontId="318" fillId="0" borderId="1" xfId="1650" applyFont="1" applyFill="1" applyBorder="1" applyAlignment="1">
      <alignment vertical="center" wrapText="1"/>
    </xf>
    <xf numFmtId="0" fontId="316" fillId="0" borderId="1" xfId="1650" applyFont="1" applyFill="1" applyBorder="1" applyAlignment="1">
      <alignment vertical="center" wrapText="1"/>
    </xf>
    <xf numFmtId="0" fontId="0" fillId="0" borderId="0" xfId="2589" applyFont="1" applyAlignment="1">
      <alignment vertical="center"/>
    </xf>
    <xf numFmtId="0" fontId="10" fillId="0" borderId="31" xfId="1002" applyFont="1" applyFill="1" applyBorder="1" applyAlignment="1" applyProtection="1">
      <alignment horizontal="center" vertical="center" wrapText="1"/>
    </xf>
    <xf numFmtId="0" fontId="31" fillId="0" borderId="0" xfId="1002" applyAlignment="1" applyProtection="1">
      <alignment vertical="center"/>
    </xf>
    <xf numFmtId="0" fontId="5" fillId="0" borderId="5" xfId="1650" applyFont="1" applyFill="1" applyBorder="1" applyAlignment="1">
      <alignment horizontal="center" vertical="center" wrapText="1"/>
    </xf>
    <xf numFmtId="0" fontId="9" fillId="0" borderId="5" xfId="2013" applyFont="1" applyFill="1" applyBorder="1" applyAlignment="1">
      <alignment horizontal="center" vertical="center" wrapText="1"/>
    </xf>
    <xf numFmtId="0" fontId="5" fillId="0" borderId="1" xfId="2013" applyFont="1" applyFill="1" applyBorder="1" applyAlignment="1">
      <alignment horizontal="center" vertical="center" wrapText="1"/>
    </xf>
    <xf numFmtId="0" fontId="0" fillId="4" borderId="0" xfId="2612" applyFont="1" applyFill="1" applyAlignment="1">
      <alignment vertical="center"/>
    </xf>
    <xf numFmtId="0" fontId="20" fillId="4" borderId="0" xfId="2190" applyFont="1" applyFill="1" applyAlignment="1">
      <alignment horizontal="center" vertical="center"/>
    </xf>
    <xf numFmtId="0" fontId="21" fillId="4" borderId="0" xfId="2190" applyFont="1" applyFill="1" applyAlignment="1">
      <alignment horizontal="center" vertical="center"/>
    </xf>
    <xf numFmtId="0" fontId="226" fillId="4" borderId="0" xfId="2190" applyFont="1" applyFill="1" applyAlignment="1">
      <alignment horizontal="center" vertical="center"/>
    </xf>
    <xf numFmtId="0" fontId="304" fillId="31" borderId="0" xfId="2699" applyFill="1"/>
    <xf numFmtId="0" fontId="6" fillId="31" borderId="0" xfId="2699" applyFont="1" applyFill="1"/>
    <xf numFmtId="0" fontId="186" fillId="31" borderId="0" xfId="2699" applyFont="1" applyFill="1"/>
    <xf numFmtId="0" fontId="320" fillId="31" borderId="0" xfId="2699" applyFont="1" applyFill="1"/>
    <xf numFmtId="0" fontId="321" fillId="31" borderId="0" xfId="2699" applyFont="1" applyFill="1"/>
    <xf numFmtId="0" fontId="16" fillId="11" borderId="17" xfId="2612" applyFont="1" applyFill="1" applyBorder="1" applyAlignment="1">
      <alignment horizontal="center" vertical="center"/>
    </xf>
    <xf numFmtId="0" fontId="16" fillId="11" borderId="45" xfId="2612" applyFont="1" applyFill="1" applyBorder="1" applyAlignment="1">
      <alignment horizontal="center" vertical="center"/>
    </xf>
    <xf numFmtId="0" fontId="117" fillId="11" borderId="24" xfId="2612" applyFont="1" applyFill="1" applyBorder="1" applyAlignment="1">
      <alignment horizontal="center" vertical="center"/>
    </xf>
    <xf numFmtId="0" fontId="16" fillId="11" borderId="21" xfId="2612" applyFont="1" applyFill="1" applyBorder="1" applyAlignment="1">
      <alignment horizontal="center" vertical="center"/>
    </xf>
    <xf numFmtId="0" fontId="16" fillId="11" borderId="3" xfId="2612" applyFont="1" applyFill="1" applyBorder="1" applyAlignment="1">
      <alignment horizontal="center" vertical="center"/>
    </xf>
    <xf numFmtId="214" fontId="117" fillId="11" borderId="34" xfId="2612" applyNumberFormat="1" applyFont="1" applyFill="1" applyBorder="1" applyAlignment="1">
      <alignment horizontal="center" vertical="center" wrapText="1"/>
    </xf>
    <xf numFmtId="214" fontId="75" fillId="16" borderId="126" xfId="2612" applyNumberFormat="1" applyFont="1" applyFill="1" applyBorder="1" applyAlignment="1">
      <alignment horizontal="center" vertical="center"/>
    </xf>
    <xf numFmtId="214" fontId="96" fillId="0" borderId="37" xfId="2612" applyNumberFormat="1" applyFont="1" applyFill="1" applyBorder="1" applyAlignment="1">
      <alignment horizontal="center" vertical="center"/>
    </xf>
    <xf numFmtId="224" fontId="322" fillId="0" borderId="0" xfId="0" applyNumberFormat="1" applyFont="1" applyAlignment="1">
      <alignment horizontal="right" vertical="top"/>
    </xf>
    <xf numFmtId="214" fontId="75" fillId="16" borderId="30" xfId="2612" applyNumberFormat="1" applyFont="1" applyFill="1" applyBorder="1" applyAlignment="1">
      <alignment horizontal="center" vertical="center"/>
    </xf>
    <xf numFmtId="214" fontId="96" fillId="0" borderId="39" xfId="2612" applyNumberFormat="1" applyFont="1" applyFill="1" applyBorder="1" applyAlignment="1">
      <alignment horizontal="center" vertical="center"/>
    </xf>
    <xf numFmtId="214" fontId="75" fillId="16" borderId="127" xfId="2612" applyNumberFormat="1" applyFont="1" applyFill="1" applyBorder="1" applyAlignment="1">
      <alignment horizontal="center" vertical="center"/>
    </xf>
    <xf numFmtId="214" fontId="96" fillId="0" borderId="40" xfId="2612" applyNumberFormat="1" applyFont="1" applyFill="1" applyBorder="1" applyAlignment="1">
      <alignment horizontal="center" vertical="center"/>
    </xf>
    <xf numFmtId="202" fontId="75" fillId="16" borderId="30" xfId="2612" applyNumberFormat="1" applyFont="1" applyFill="1" applyBorder="1" applyAlignment="1">
      <alignment horizontal="center" vertical="center"/>
    </xf>
    <xf numFmtId="202" fontId="96" fillId="0" borderId="38" xfId="2612" applyNumberFormat="1" applyFont="1" applyFill="1" applyBorder="1" applyAlignment="1">
      <alignment horizontal="center" vertical="center"/>
    </xf>
    <xf numFmtId="224" fontId="323" fillId="0" borderId="0" xfId="0" applyNumberFormat="1" applyFont="1" applyAlignment="1">
      <alignment horizontal="right" vertical="top"/>
    </xf>
    <xf numFmtId="202" fontId="96" fillId="0" borderId="39" xfId="2612" applyNumberFormat="1" applyFont="1" applyFill="1" applyBorder="1" applyAlignment="1">
      <alignment horizontal="center" vertical="center"/>
    </xf>
    <xf numFmtId="176" fontId="323" fillId="0" borderId="0" xfId="0" applyNumberFormat="1" applyFont="1" applyAlignment="1">
      <alignment horizontal="right" vertical="top"/>
    </xf>
    <xf numFmtId="0" fontId="9" fillId="0" borderId="1" xfId="2719" applyFont="1" applyBorder="1" applyAlignment="1">
      <alignment vertical="center" wrapText="1"/>
    </xf>
    <xf numFmtId="0" fontId="0" fillId="0" borderId="0" xfId="2612" applyFont="1" applyAlignment="1"/>
    <xf numFmtId="0" fontId="324" fillId="31" borderId="0" xfId="2699" applyFont="1" applyFill="1"/>
    <xf numFmtId="203" fontId="325" fillId="31" borderId="29" xfId="2699" applyNumberFormat="1" applyFont="1" applyFill="1" applyBorder="1" applyAlignment="1">
      <alignment horizontal="center" vertical="center" wrapText="1"/>
    </xf>
    <xf numFmtId="0" fontId="10" fillId="31" borderId="0" xfId="790" applyFont="1" applyFill="1" applyAlignment="1" applyProtection="1"/>
    <xf numFmtId="224" fontId="326" fillId="0" borderId="0" xfId="0" applyNumberFormat="1" applyFont="1" applyFill="1" applyAlignment="1">
      <alignment horizontal="right" vertical="top"/>
    </xf>
    <xf numFmtId="2" fontId="327" fillId="15" borderId="1" xfId="0" applyNumberFormat="1" applyFont="1" applyFill="1" applyBorder="1" applyAlignment="1">
      <alignment horizontal="right" vertical="center" wrapText="1"/>
    </xf>
    <xf numFmtId="0" fontId="0" fillId="0" borderId="0" xfId="2612" applyFont="1" applyAlignment="1">
      <alignment vertical="center"/>
    </xf>
    <xf numFmtId="176" fontId="322" fillId="0" borderId="0" xfId="0" applyNumberFormat="1" applyFont="1" applyAlignment="1">
      <alignment horizontal="right" vertical="top"/>
    </xf>
    <xf numFmtId="0" fontId="117" fillId="11" borderId="37" xfId="2612" applyFont="1" applyFill="1" applyBorder="1" applyAlignment="1">
      <alignment horizontal="center" vertical="center"/>
    </xf>
    <xf numFmtId="214" fontId="117" fillId="11" borderId="40" xfId="2612" applyNumberFormat="1" applyFont="1" applyFill="1" applyBorder="1" applyAlignment="1">
      <alignment horizontal="center" vertical="center" wrapText="1"/>
    </xf>
    <xf numFmtId="2" fontId="219" fillId="0" borderId="1" xfId="0" applyNumberFormat="1" applyFont="1" applyFill="1" applyBorder="1" applyAlignment="1">
      <alignment vertical="center"/>
    </xf>
    <xf numFmtId="2" fontId="328" fillId="0" borderId="1" xfId="0" applyNumberFormat="1" applyFont="1" applyFill="1" applyBorder="1" applyAlignment="1">
      <alignment vertical="center"/>
    </xf>
    <xf numFmtId="224" fontId="329" fillId="15" borderId="1" xfId="0" applyNumberFormat="1" applyFont="1" applyFill="1" applyBorder="1" applyAlignment="1">
      <alignment horizontal="center" vertical="center"/>
    </xf>
    <xf numFmtId="0" fontId="9" fillId="0" borderId="49" xfId="2719" applyFont="1" applyBorder="1" applyAlignment="1">
      <alignment vertical="center" wrapText="1"/>
    </xf>
    <xf numFmtId="214" fontId="9" fillId="15" borderId="1" xfId="0" applyNumberFormat="1" applyFont="1" applyFill="1" applyBorder="1" applyAlignment="1">
      <alignment vertical="center"/>
    </xf>
    <xf numFmtId="0" fontId="75" fillId="16" borderId="30" xfId="2612" applyFont="1" applyFill="1" applyBorder="1" applyAlignment="1">
      <alignment horizontal="center" vertical="center"/>
    </xf>
    <xf numFmtId="0" fontId="96" fillId="0" borderId="39" xfId="2612" applyFont="1" applyFill="1" applyBorder="1" applyAlignment="1">
      <alignment horizontal="center" vertical="center"/>
    </xf>
    <xf numFmtId="0" fontId="75" fillId="16" borderId="127" xfId="2612" applyFont="1" applyFill="1" applyBorder="1" applyAlignment="1">
      <alignment horizontal="center" vertical="center"/>
    </xf>
    <xf numFmtId="0" fontId="96" fillId="0" borderId="40" xfId="2612" applyFont="1" applyFill="1" applyBorder="1" applyAlignment="1">
      <alignment horizontal="center" vertical="center"/>
    </xf>
    <xf numFmtId="189" fontId="133" fillId="0" borderId="0" xfId="2643" applyNumberFormat="1" applyFont="1" applyFill="1" applyAlignment="1" applyProtection="1">
      <alignment vertical="center"/>
    </xf>
    <xf numFmtId="189" fontId="228" fillId="0" borderId="0" xfId="2643" applyNumberFormat="1" applyFont="1" applyFill="1" applyAlignment="1" applyProtection="1">
      <alignment horizontal="left" vertical="center"/>
    </xf>
    <xf numFmtId="189" fontId="27" fillId="0" borderId="0" xfId="2643" applyNumberFormat="1" applyFont="1" applyFill="1" applyAlignment="1" applyProtection="1">
      <alignment vertical="center"/>
    </xf>
    <xf numFmtId="0" fontId="133" fillId="0" borderId="0" xfId="2612" applyFont="1" applyFill="1" applyAlignment="1" applyProtection="1">
      <alignment vertical="center"/>
    </xf>
    <xf numFmtId="189" fontId="27" fillId="0" borderId="0" xfId="2643" applyNumberFormat="1" applyFont="1" applyFill="1" applyAlignment="1" applyProtection="1">
      <alignment horizontal="left" vertical="center"/>
    </xf>
    <xf numFmtId="189" fontId="27" fillId="0" borderId="0" xfId="2643" applyNumberFormat="1" applyFont="1" applyFill="1" applyAlignment="1" applyProtection="1">
      <alignment horizontal="center" vertical="center"/>
    </xf>
    <xf numFmtId="0" fontId="330" fillId="0" borderId="0" xfId="2612" applyFont="1" applyFill="1" applyAlignment="1" applyProtection="1">
      <alignment horizontal="left" vertical="center" wrapText="1"/>
    </xf>
    <xf numFmtId="0" fontId="331" fillId="0" borderId="0" xfId="2612" applyFont="1" applyFill="1" applyAlignment="1" applyProtection="1">
      <alignment horizontal="left" vertical="center" wrapText="1"/>
    </xf>
    <xf numFmtId="0" fontId="133" fillId="4" borderId="0" xfId="2565" applyFont="1" applyFill="1" applyAlignment="1">
      <alignment horizontal="left" vertical="center" wrapText="1"/>
    </xf>
    <xf numFmtId="0" fontId="133" fillId="4" borderId="0" xfId="2612" applyFont="1" applyFill="1" applyAlignment="1" applyProtection="1">
      <alignment horizontal="left" vertical="center"/>
    </xf>
    <xf numFmtId="189" fontId="133" fillId="4" borderId="0" xfId="2643" applyNumberFormat="1" applyFont="1" applyFill="1" applyAlignment="1" applyProtection="1">
      <alignment vertical="center"/>
    </xf>
    <xf numFmtId="0" fontId="133" fillId="4" borderId="0" xfId="2612" applyFont="1" applyFill="1" applyAlignment="1">
      <alignment horizontal="left" vertical="center" wrapText="1"/>
    </xf>
    <xf numFmtId="189" fontId="133" fillId="4" borderId="0" xfId="2643" applyNumberFormat="1" applyFont="1" applyFill="1" applyAlignment="1" applyProtection="1">
      <alignment horizontal="left" vertical="center"/>
    </xf>
    <xf numFmtId="189" fontId="133" fillId="4" borderId="0" xfId="2643" applyNumberFormat="1" applyFont="1" applyFill="1" applyAlignment="1" applyProtection="1">
      <alignment horizontal="center" vertical="center"/>
    </xf>
    <xf numFmtId="0" fontId="332" fillId="4" borderId="0" xfId="2612" applyFont="1" applyFill="1" applyAlignment="1">
      <alignment horizontal="left" vertical="center" wrapText="1"/>
    </xf>
    <xf numFmtId="0" fontId="133" fillId="0" borderId="0" xfId="2612" applyFont="1" applyFill="1" applyAlignment="1">
      <alignment horizontal="left" vertical="center" wrapText="1"/>
    </xf>
    <xf numFmtId="0" fontId="133" fillId="0" borderId="0" xfId="2612" applyFont="1" applyFill="1" applyAlignment="1" applyProtection="1">
      <alignment horizontal="left" vertical="center"/>
    </xf>
    <xf numFmtId="0" fontId="133" fillId="0" borderId="0" xfId="2655" applyFont="1" applyFill="1" applyAlignment="1" applyProtection="1">
      <alignment horizontal="left" vertical="center" wrapText="1"/>
    </xf>
    <xf numFmtId="0" fontId="96" fillId="0" borderId="0" xfId="2612" applyFont="1" applyFill="1" applyAlignment="1">
      <alignment horizontal="left" vertical="center" wrapText="1"/>
    </xf>
    <xf numFmtId="0" fontId="96" fillId="0" borderId="0" xfId="2612" applyFont="1" applyFill="1" applyAlignment="1">
      <alignment vertical="center"/>
    </xf>
    <xf numFmtId="0" fontId="333" fillId="4" borderId="0" xfId="2573" applyFont="1" applyFill="1" applyAlignment="1"/>
    <xf numFmtId="0" fontId="0" fillId="0" borderId="0" xfId="2612" applyFill="1" applyAlignment="1">
      <alignment horizontal="center" vertical="center"/>
    </xf>
    <xf numFmtId="0" fontId="87" fillId="0" borderId="0" xfId="2612" applyFont="1" applyFill="1" applyAlignment="1">
      <alignment vertical="center"/>
    </xf>
    <xf numFmtId="0" fontId="266" fillId="4" borderId="0" xfId="2573" applyFont="1" applyFill="1" applyAlignment="1">
      <alignment vertical="top"/>
    </xf>
    <xf numFmtId="224" fontId="334" fillId="0" borderId="0" xfId="0" applyNumberFormat="1" applyFont="1" applyAlignment="1">
      <alignment horizontal="right" vertical="top"/>
    </xf>
    <xf numFmtId="0" fontId="335" fillId="0" borderId="0" xfId="2643" applyFont="1" applyFill="1" applyAlignment="1" applyProtection="1">
      <protection locked="0"/>
    </xf>
    <xf numFmtId="0" fontId="96" fillId="4" borderId="0" xfId="2459" applyFont="1" applyFill="1"/>
    <xf numFmtId="0" fontId="0" fillId="4" borderId="0" xfId="2176" applyFont="1" applyFill="1" applyAlignment="1">
      <alignment vertical="center"/>
    </xf>
    <xf numFmtId="0" fontId="0" fillId="0" borderId="0" xfId="0" applyFont="1" applyAlignment="1">
      <alignment vertical="center"/>
    </xf>
    <xf numFmtId="0" fontId="97" fillId="2" borderId="0" xfId="690" applyFont="1" applyFill="1" applyBorder="1" applyAlignment="1">
      <alignment horizontal="center" vertical="center"/>
    </xf>
    <xf numFmtId="0" fontId="228" fillId="0" borderId="0" xfId="2586" applyFont="1" applyFill="1" applyBorder="1" applyAlignment="1">
      <alignment horizontal="left" vertical="center"/>
    </xf>
    <xf numFmtId="0" fontId="3" fillId="4" borderId="0" xfId="690" applyFont="1" applyFill="1" applyBorder="1" applyAlignment="1">
      <alignment horizontal="left" vertical="center"/>
    </xf>
    <xf numFmtId="0" fontId="228" fillId="4" borderId="0" xfId="690" applyFont="1" applyFill="1" applyBorder="1" applyAlignment="1">
      <alignment horizontal="left" vertical="center"/>
    </xf>
    <xf numFmtId="0" fontId="180" fillId="60" borderId="0" xfId="0" applyFont="1" applyFill="1" applyAlignment="1">
      <alignment vertical="center"/>
    </xf>
    <xf numFmtId="0" fontId="0" fillId="60" borderId="0" xfId="0" applyFont="1" applyFill="1" applyAlignment="1">
      <alignment vertical="center"/>
    </xf>
    <xf numFmtId="0" fontId="10" fillId="4" borderId="0" xfId="32" applyFont="1" applyFill="1" applyAlignment="1" applyProtection="1">
      <alignment vertical="center"/>
    </xf>
    <xf numFmtId="0" fontId="24" fillId="2" borderId="1" xfId="0" applyFont="1" applyFill="1" applyBorder="1" applyAlignment="1">
      <alignment horizontal="center"/>
    </xf>
    <xf numFmtId="0" fontId="75" fillId="61" borderId="1" xfId="0" applyFont="1" applyFill="1" applyBorder="1" applyAlignment="1">
      <alignment horizontal="left" wrapText="1"/>
    </xf>
    <xf numFmtId="0" fontId="336" fillId="61" borderId="1" xfId="0" applyFont="1" applyFill="1" applyBorder="1" applyAlignment="1">
      <alignment horizontal="left" wrapText="1"/>
    </xf>
    <xf numFmtId="0" fontId="337" fillId="4" borderId="0" xfId="979" applyFont="1" applyFill="1" applyAlignment="1">
      <alignment vertical="center"/>
    </xf>
    <xf numFmtId="0" fontId="137" fillId="4" borderId="0" xfId="979" applyFont="1" applyFill="1" applyAlignment="1">
      <alignment vertical="center"/>
    </xf>
    <xf numFmtId="0" fontId="122" fillId="0" borderId="0" xfId="2699" applyFont="1"/>
    <xf numFmtId="0" fontId="338" fillId="0" borderId="0" xfId="2699" applyFont="1"/>
    <xf numFmtId="0" fontId="16" fillId="0" borderId="0" xfId="2699" applyFont="1"/>
    <xf numFmtId="0" fontId="122" fillId="0" borderId="0" xfId="979" applyFont="1" applyAlignment="1">
      <alignment vertical="center"/>
    </xf>
    <xf numFmtId="0" fontId="20" fillId="4" borderId="0" xfId="2176" applyFont="1" applyFill="1" applyAlignment="1">
      <alignment horizontal="center"/>
    </xf>
    <xf numFmtId="0" fontId="339" fillId="4" borderId="0" xfId="979" applyFont="1" applyFill="1" applyAlignment="1">
      <alignment vertical="center"/>
    </xf>
    <xf numFmtId="0" fontId="340" fillId="4" borderId="0" xfId="13" applyFont="1" applyFill="1" applyAlignment="1">
      <alignment horizontal="left"/>
    </xf>
    <xf numFmtId="0" fontId="340" fillId="4" borderId="0" xfId="13" applyFont="1" applyFill="1" applyAlignment="1"/>
    <xf numFmtId="0" fontId="341" fillId="4" borderId="0" xfId="2176" applyFont="1" applyFill="1" applyAlignment="1">
      <alignment vertical="center"/>
    </xf>
    <xf numFmtId="0" fontId="119" fillId="4" borderId="0" xfId="979" applyFont="1" applyFill="1" applyAlignment="1">
      <alignment vertical="center"/>
    </xf>
    <xf numFmtId="0" fontId="0" fillId="4" borderId="0" xfId="0" applyFont="1" applyFill="1" applyAlignment="1">
      <alignment vertical="center"/>
    </xf>
    <xf numFmtId="0" fontId="226" fillId="4" borderId="0" xfId="2176" applyFont="1" applyFill="1" applyAlignment="1">
      <alignment horizontal="center" vertical="center"/>
    </xf>
    <xf numFmtId="0" fontId="24" fillId="62" borderId="4" xfId="2176" applyFont="1" applyFill="1" applyBorder="1" applyAlignment="1">
      <alignment horizontal="center" vertical="center"/>
    </xf>
    <xf numFmtId="0" fontId="342" fillId="63" borderId="0" xfId="2088" applyFont="1" applyFill="1" applyBorder="1" applyAlignment="1" applyProtection="1">
      <alignment vertical="center"/>
    </xf>
    <xf numFmtId="0" fontId="122" fillId="0" borderId="0" xfId="2699" applyFont="1" applyBorder="1"/>
    <xf numFmtId="0" fontId="16" fillId="41" borderId="1" xfId="2699" applyFont="1" applyFill="1" applyBorder="1"/>
    <xf numFmtId="0" fontId="16" fillId="41" borderId="1" xfId="2699" applyFont="1" applyFill="1" applyBorder="1" applyAlignment="1">
      <alignment horizontal="left"/>
    </xf>
    <xf numFmtId="0" fontId="16" fillId="41" borderId="1" xfId="2699" applyFont="1" applyFill="1" applyBorder="1" applyAlignment="1"/>
    <xf numFmtId="0" fontId="16" fillId="41" borderId="10" xfId="2699" applyFont="1" applyFill="1" applyBorder="1" applyAlignment="1">
      <alignment horizontal="left"/>
    </xf>
    <xf numFmtId="0" fontId="16" fillId="41" borderId="11" xfId="2699" applyFont="1" applyFill="1" applyBorder="1" applyAlignment="1">
      <alignment horizontal="left"/>
    </xf>
    <xf numFmtId="0" fontId="16" fillId="41" borderId="29" xfId="2699" applyFont="1" applyFill="1" applyBorder="1" applyAlignment="1">
      <alignment horizontal="left"/>
    </xf>
    <xf numFmtId="0" fontId="16" fillId="41" borderId="1" xfId="2699" applyFont="1" applyFill="1" applyBorder="1" applyAlignment="1">
      <alignment horizontal="center"/>
    </xf>
    <xf numFmtId="0" fontId="87" fillId="41" borderId="1" xfId="2699" applyFont="1" applyFill="1" applyBorder="1" applyAlignment="1">
      <alignment horizontal="center"/>
    </xf>
    <xf numFmtId="0" fontId="31" fillId="41" borderId="1" xfId="2665" applyFont="1" applyFill="1" applyBorder="1" applyAlignment="1" applyProtection="1">
      <alignment horizontal="center"/>
    </xf>
    <xf numFmtId="0" fontId="31" fillId="41" borderId="1" xfId="32" applyFill="1" applyBorder="1" applyAlignment="1" applyProtection="1">
      <alignment horizontal="center"/>
    </xf>
    <xf numFmtId="0" fontId="31" fillId="41" borderId="0" xfId="2665" applyFont="1" applyFill="1" applyAlignment="1" applyProtection="1">
      <alignment horizontal="center"/>
    </xf>
    <xf numFmtId="0" fontId="31" fillId="41" borderId="1" xfId="2665" applyFill="1" applyBorder="1" applyAlignment="1" applyProtection="1">
      <alignment horizontal="center"/>
    </xf>
    <xf numFmtId="0" fontId="0" fillId="41" borderId="1" xfId="32" applyFont="1" applyFill="1" applyBorder="1" applyAlignment="1" applyProtection="1">
      <alignment horizontal="center"/>
    </xf>
    <xf numFmtId="0" fontId="343" fillId="41" borderId="1" xfId="2699" applyFont="1" applyFill="1" applyBorder="1" applyAlignment="1">
      <alignment horizontal="center"/>
    </xf>
    <xf numFmtId="0" fontId="122" fillId="41" borderId="0" xfId="2699" applyFont="1" applyFill="1"/>
    <xf numFmtId="0" fontId="31" fillId="41" borderId="1" xfId="2665" applyNumberFormat="1" applyFont="1" applyFill="1" applyBorder="1" applyAlignment="1" applyProtection="1">
      <alignment horizontal="center"/>
    </xf>
    <xf numFmtId="0" fontId="39" fillId="0" borderId="0" xfId="2699" applyFont="1"/>
    <xf numFmtId="0" fontId="338" fillId="0" borderId="0" xfId="2699" applyFont="1" applyBorder="1"/>
    <xf numFmtId="0" fontId="16" fillId="0" borderId="0" xfId="2699" applyFont="1" applyBorder="1" applyAlignment="1">
      <alignment horizontal="left"/>
    </xf>
    <xf numFmtId="0" fontId="16" fillId="0" borderId="0" xfId="2699" applyFont="1" applyBorder="1"/>
    <xf numFmtId="0" fontId="16" fillId="0" borderId="0" xfId="2699" applyFont="1" applyFill="1" applyBorder="1"/>
    <xf numFmtId="0" fontId="16" fillId="0" borderId="0" xfId="979" applyFont="1" applyAlignment="1">
      <alignment vertical="center"/>
    </xf>
    <xf numFmtId="0" fontId="0" fillId="0" borderId="0" xfId="0" applyAlignment="1">
      <alignment vertical="center"/>
    </xf>
    <xf numFmtId="0" fontId="80" fillId="0" borderId="0" xfId="2699" applyFont="1" applyBorder="1" applyAlignment="1">
      <alignment horizontal="left"/>
    </xf>
    <xf numFmtId="0" fontId="80" fillId="0" borderId="0" xfId="2699" applyFont="1" applyBorder="1"/>
    <xf numFmtId="0" fontId="0" fillId="0" borderId="0" xfId="0" applyFont="1" applyAlignment="1"/>
    <xf numFmtId="0" fontId="96" fillId="0" borderId="0" xfId="0" applyFont="1" applyAlignment="1">
      <alignment vertical="center"/>
    </xf>
    <xf numFmtId="0" fontId="0" fillId="0" borderId="0" xfId="0" applyFont="1" applyAlignment="1">
      <alignment horizontal="left" vertical="center"/>
    </xf>
    <xf numFmtId="0" fontId="97" fillId="41" borderId="0" xfId="2176" applyFont="1" applyFill="1" applyBorder="1" applyAlignment="1"/>
    <xf numFmtId="0" fontId="31" fillId="41" borderId="0" xfId="32" applyFill="1" applyBorder="1" applyAlignment="1" applyProtection="1">
      <alignment horizontal="right"/>
    </xf>
    <xf numFmtId="0" fontId="39" fillId="41" borderId="0" xfId="2176" applyFont="1" applyFill="1" applyBorder="1" applyAlignment="1">
      <alignment horizontal="center" wrapText="1"/>
    </xf>
    <xf numFmtId="0" fontId="344" fillId="56" borderId="27" xfId="2699" applyFont="1" applyFill="1" applyBorder="1" applyAlignment="1">
      <alignment vertical="center"/>
    </xf>
    <xf numFmtId="0" fontId="344" fillId="56" borderId="27" xfId="2699" applyFont="1" applyFill="1" applyBorder="1" applyAlignment="1">
      <alignment horizontal="center" vertical="center"/>
    </xf>
    <xf numFmtId="0" fontId="228" fillId="19" borderId="1" xfId="2699" applyFont="1" applyFill="1" applyBorder="1" applyAlignment="1">
      <alignment vertical="center"/>
    </xf>
    <xf numFmtId="0" fontId="117" fillId="19" borderId="1" xfId="2699" applyFont="1" applyFill="1" applyBorder="1" applyAlignment="1">
      <alignment horizontal="left" vertical="center"/>
    </xf>
    <xf numFmtId="0" fontId="68" fillId="58" borderId="1" xfId="2176" applyFont="1" applyFill="1" applyBorder="1" applyAlignment="1">
      <alignment vertical="center" wrapText="1"/>
    </xf>
    <xf numFmtId="14" fontId="228" fillId="58" borderId="1" xfId="2699" applyNumberFormat="1" applyFont="1" applyFill="1" applyBorder="1" applyAlignment="1">
      <alignment horizontal="center" vertical="center"/>
    </xf>
    <xf numFmtId="0" fontId="228" fillId="19" borderId="1" xfId="2699" applyFont="1" applyFill="1" applyBorder="1" applyAlignment="1">
      <alignment horizontal="left" vertical="center"/>
    </xf>
    <xf numFmtId="0" fontId="31" fillId="58" borderId="1" xfId="32" applyFill="1" applyBorder="1" applyAlignment="1" applyProtection="1">
      <alignment vertical="center" wrapText="1"/>
    </xf>
    <xf numFmtId="0" fontId="96" fillId="19" borderId="1" xfId="0" applyFont="1" applyFill="1" applyBorder="1" applyAlignment="1">
      <alignment vertical="center"/>
    </xf>
    <xf numFmtId="14" fontId="27" fillId="19" borderId="1" xfId="2699" applyNumberFormat="1" applyFont="1" applyFill="1" applyBorder="1" applyAlignment="1">
      <alignment horizontal="left" vertical="center"/>
    </xf>
    <xf numFmtId="0" fontId="279" fillId="17" borderId="5" xfId="2699" applyFont="1" applyFill="1" applyBorder="1" applyAlignment="1">
      <alignment horizontal="center" vertical="center"/>
    </xf>
    <xf numFmtId="0" fontId="117" fillId="17" borderId="1" xfId="2176" applyFont="1" applyFill="1" applyBorder="1" applyAlignment="1">
      <alignment horizontal="left" vertical="center"/>
    </xf>
    <xf numFmtId="14" fontId="228" fillId="56" borderId="1" xfId="2699" applyNumberFormat="1" applyFont="1" applyFill="1" applyBorder="1" applyAlignment="1">
      <alignment horizontal="left" vertical="center"/>
    </xf>
    <xf numFmtId="0" fontId="279" fillId="17" borderId="31" xfId="2699" applyFont="1" applyFill="1" applyBorder="1" applyAlignment="1">
      <alignment horizontal="center" vertical="center"/>
    </xf>
    <xf numFmtId="0" fontId="117" fillId="17" borderId="1" xfId="2176" applyFont="1" applyFill="1" applyBorder="1" applyAlignment="1">
      <alignment horizontal="left" vertical="center" wrapText="1"/>
    </xf>
    <xf numFmtId="0" fontId="31" fillId="58" borderId="1" xfId="32" applyFont="1" applyFill="1" applyBorder="1" applyAlignment="1" applyProtection="1"/>
    <xf numFmtId="14" fontId="228" fillId="17" borderId="1" xfId="2699" applyNumberFormat="1" applyFont="1" applyFill="1" applyBorder="1" applyAlignment="1">
      <alignment horizontal="left" vertical="center"/>
    </xf>
    <xf numFmtId="0" fontId="345" fillId="58" borderId="1" xfId="32" applyFont="1" applyFill="1" applyBorder="1" applyAlignment="1" applyProtection="1">
      <alignment vertical="center" wrapText="1"/>
    </xf>
    <xf numFmtId="0" fontId="345" fillId="58" borderId="1" xfId="32" applyNumberFormat="1" applyFont="1" applyFill="1" applyBorder="1" applyAlignment="1" applyProtection="1">
      <alignment vertical="center" wrapText="1"/>
    </xf>
    <xf numFmtId="0" fontId="345" fillId="58" borderId="1" xfId="32" applyFont="1" applyFill="1" applyBorder="1" applyAlignment="1" applyProtection="1"/>
    <xf numFmtId="0" fontId="31" fillId="58" borderId="1" xfId="32" applyFill="1" applyBorder="1" applyAlignment="1" applyProtection="1"/>
    <xf numFmtId="0" fontId="85" fillId="17" borderId="31" xfId="2699" applyFont="1" applyFill="1" applyBorder="1" applyAlignment="1">
      <alignment horizontal="center" vertical="center"/>
    </xf>
    <xf numFmtId="0" fontId="279" fillId="9" borderId="5" xfId="2699" applyFont="1" applyFill="1" applyBorder="1" applyAlignment="1">
      <alignment horizontal="center" vertical="center"/>
    </xf>
    <xf numFmtId="0" fontId="117" fillId="9" borderId="1" xfId="2176" applyFont="1" applyFill="1" applyBorder="1" applyAlignment="1">
      <alignment horizontal="left"/>
    </xf>
    <xf numFmtId="14" fontId="228" fillId="9" borderId="1" xfId="2699" applyNumberFormat="1" applyFont="1" applyFill="1" applyBorder="1" applyAlignment="1">
      <alignment horizontal="left" vertical="center"/>
    </xf>
    <xf numFmtId="0" fontId="96" fillId="0" borderId="0" xfId="0" applyFont="1" applyFill="1" applyAlignment="1">
      <alignment vertical="center"/>
    </xf>
    <xf numFmtId="0" fontId="279" fillId="9" borderId="31" xfId="2699" applyFont="1" applyFill="1" applyBorder="1" applyAlignment="1">
      <alignment horizontal="center" vertical="center"/>
    </xf>
    <xf numFmtId="14" fontId="228" fillId="2" borderId="1" xfId="2699" applyNumberFormat="1" applyFont="1" applyFill="1" applyBorder="1" applyAlignment="1">
      <alignment horizontal="left" vertical="center"/>
    </xf>
    <xf numFmtId="0" fontId="279" fillId="9" borderId="27" xfId="2699" applyFont="1" applyFill="1" applyBorder="1" applyAlignment="1">
      <alignment horizontal="center" vertical="center"/>
    </xf>
    <xf numFmtId="0" fontId="97" fillId="64" borderId="5" xfId="2699" applyFont="1" applyFill="1" applyBorder="1" applyAlignment="1">
      <alignment horizontal="center" vertical="center"/>
    </xf>
    <xf numFmtId="0" fontId="117" fillId="64" borderId="1" xfId="2176" applyFont="1" applyFill="1" applyBorder="1" applyAlignment="1">
      <alignment horizontal="left"/>
    </xf>
    <xf numFmtId="0" fontId="31" fillId="58" borderId="1" xfId="32" applyFont="1" applyFill="1" applyBorder="1" applyAlignment="1" applyProtection="1">
      <alignment vertical="center" wrapText="1"/>
    </xf>
    <xf numFmtId="14" fontId="228" fillId="64" borderId="1" xfId="2699" applyNumberFormat="1" applyFont="1" applyFill="1" applyBorder="1" applyAlignment="1">
      <alignment horizontal="left" vertical="center"/>
    </xf>
    <xf numFmtId="0" fontId="97" fillId="64" borderId="31" xfId="2699" applyFont="1" applyFill="1" applyBorder="1" applyAlignment="1">
      <alignment horizontal="center" vertical="center"/>
    </xf>
    <xf numFmtId="0" fontId="41" fillId="58" borderId="1" xfId="32" applyFont="1" applyFill="1" applyBorder="1" applyAlignment="1" applyProtection="1"/>
    <xf numFmtId="0" fontId="97" fillId="64" borderId="27" xfId="2699" applyFont="1" applyFill="1" applyBorder="1" applyAlignment="1">
      <alignment horizontal="center" vertical="center"/>
    </xf>
    <xf numFmtId="0" fontId="31" fillId="58" borderId="1" xfId="32" applyNumberFormat="1" applyFont="1" applyFill="1" applyBorder="1" applyAlignment="1" applyProtection="1">
      <alignment vertical="center" wrapText="1"/>
    </xf>
    <xf numFmtId="0" fontId="279" fillId="50" borderId="5" xfId="2699" applyFont="1" applyFill="1" applyBorder="1" applyAlignment="1">
      <alignment horizontal="center" vertical="center"/>
    </xf>
    <xf numFmtId="0" fontId="117" fillId="50" borderId="1" xfId="2699" applyFont="1" applyFill="1" applyBorder="1" applyAlignment="1">
      <alignment horizontal="left"/>
    </xf>
    <xf numFmtId="14" fontId="228" fillId="50" borderId="1" xfId="2699" applyNumberFormat="1" applyFont="1" applyFill="1" applyBorder="1" applyAlignment="1">
      <alignment horizontal="left" vertical="center"/>
    </xf>
    <xf numFmtId="0" fontId="279" fillId="50" borderId="31" xfId="2699" applyFont="1" applyFill="1" applyBorder="1" applyAlignment="1">
      <alignment horizontal="center" vertical="center"/>
    </xf>
    <xf numFmtId="0" fontId="41" fillId="58" borderId="1" xfId="32" applyNumberFormat="1" applyFont="1" applyFill="1" applyBorder="1" applyAlignment="1" applyProtection="1">
      <alignment vertical="center" wrapText="1"/>
    </xf>
    <xf numFmtId="0" fontId="31" fillId="58" borderId="1" xfId="32" applyNumberFormat="1" applyFill="1" applyBorder="1" applyAlignment="1" applyProtection="1">
      <alignment vertical="center" wrapText="1"/>
    </xf>
    <xf numFmtId="0" fontId="31" fillId="0" borderId="0" xfId="32" applyFill="1" applyAlignment="1" applyProtection="1"/>
    <xf numFmtId="0" fontId="41" fillId="0" borderId="0" xfId="32" applyFont="1" applyFill="1" applyAlignment="1" applyProtection="1"/>
    <xf numFmtId="0" fontId="279" fillId="65" borderId="31" xfId="2699" applyFont="1" applyFill="1" applyBorder="1" applyAlignment="1">
      <alignment vertical="center"/>
    </xf>
    <xf numFmtId="0" fontId="117" fillId="65" borderId="1" xfId="2699" applyFont="1" applyFill="1" applyBorder="1" applyAlignment="1">
      <alignment horizontal="left"/>
    </xf>
    <xf numFmtId="0" fontId="345" fillId="65" borderId="1" xfId="32" applyFont="1" applyFill="1" applyBorder="1" applyAlignment="1" applyProtection="1"/>
    <xf numFmtId="0" fontId="68" fillId="65" borderId="1" xfId="2176" applyFont="1" applyFill="1" applyBorder="1" applyAlignment="1">
      <alignment vertical="center" wrapText="1"/>
    </xf>
    <xf numFmtId="14" fontId="228" fillId="65" borderId="1" xfId="2699" applyNumberFormat="1" applyFont="1" applyFill="1" applyBorder="1" applyAlignment="1">
      <alignment horizontal="center" vertical="center"/>
    </xf>
    <xf numFmtId="14" fontId="228" fillId="65" borderId="1" xfId="2699" applyNumberFormat="1" applyFont="1" applyFill="1" applyBorder="1" applyAlignment="1">
      <alignment horizontal="left" vertical="center"/>
    </xf>
    <xf numFmtId="0" fontId="6" fillId="33" borderId="1" xfId="2699" applyFont="1" applyFill="1" applyBorder="1" applyAlignment="1">
      <alignment horizontal="left" vertical="center"/>
    </xf>
    <xf numFmtId="0" fontId="31" fillId="65" borderId="1" xfId="32" applyFill="1" applyBorder="1" applyAlignment="1" applyProtection="1">
      <alignment vertical="center" wrapText="1"/>
    </xf>
    <xf numFmtId="0" fontId="345" fillId="65" borderId="1" xfId="32" applyFont="1" applyFill="1" applyBorder="1" applyAlignment="1" applyProtection="1">
      <alignment horizontal="center"/>
    </xf>
    <xf numFmtId="14" fontId="228" fillId="33" borderId="1" xfId="2699" applyNumberFormat="1" applyFont="1" applyFill="1" applyBorder="1" applyAlignment="1">
      <alignment horizontal="left" vertical="center"/>
    </xf>
    <xf numFmtId="0" fontId="279" fillId="0" borderId="0" xfId="2699" applyFont="1" applyFill="1" applyBorder="1" applyAlignment="1">
      <alignment vertical="center"/>
    </xf>
    <xf numFmtId="0" fontId="346" fillId="0" borderId="0" xfId="0" applyFont="1" applyAlignment="1">
      <alignment vertical="center"/>
    </xf>
    <xf numFmtId="0" fontId="9" fillId="0" borderId="0" xfId="0" applyFont="1" applyAlignment="1">
      <alignment vertical="center"/>
    </xf>
    <xf numFmtId="0" fontId="85" fillId="0" borderId="0" xfId="2699" applyFont="1" applyFill="1" applyBorder="1" applyAlignment="1">
      <alignment horizontal="center" vertical="center"/>
    </xf>
    <xf numFmtId="0" fontId="0" fillId="0" borderId="0" xfId="0" applyFont="1" applyBorder="1" applyAlignment="1">
      <alignment vertical="center"/>
    </xf>
    <xf numFmtId="0" fontId="133" fillId="4" borderId="0" xfId="2612" applyFont="1" applyFill="1" applyAlignment="1" applyProtection="1" quotePrefix="1">
      <alignment horizontal="left" vertical="center"/>
    </xf>
    <xf numFmtId="0" fontId="133" fillId="4" borderId="0" xfId="2612" applyFont="1" applyFill="1" applyAlignment="1" quotePrefix="1">
      <alignment horizontal="left" vertical="center" wrapText="1"/>
    </xf>
    <xf numFmtId="0" fontId="133" fillId="0" borderId="0" xfId="2612" applyFont="1" applyFill="1" applyAlignment="1" applyProtection="1" quotePrefix="1">
      <alignment horizontal="left" vertical="center"/>
    </xf>
    <xf numFmtId="0" fontId="133" fillId="0" borderId="0" xfId="2655" applyFont="1" applyFill="1" applyAlignment="1" applyProtection="1" quotePrefix="1">
      <alignment horizontal="left" vertical="center" wrapText="1"/>
    </xf>
  </cellXfs>
  <cellStyles count="2735">
    <cellStyle name="常规" xfId="0" builtinId="0"/>
    <cellStyle name="_COE国内服务区域表（始发站广东）071129-直客_DHP&amp;DHK-香港DH促销价-20100527" xfId="1"/>
    <cellStyle name="货币[0]" xfId="2" builtinId="7"/>
    <cellStyle name="输入" xfId="3" builtinId="20"/>
    <cellStyle name="_COE底价 2 2 4_香港联邦IP代理价格" xfId="4"/>
    <cellStyle name="货币" xfId="5" builtinId="4"/>
    <cellStyle name="_COE底价 2 2 2" xfId="6"/>
    <cellStyle name="?_Sheet1" xfId="7"/>
    <cellStyle name="_PercentSpace_Q2_2006_ ReviewTemplate consol GC Express" xfId="8"/>
    <cellStyle name="_090723DHL.HK.OU.B及DHL.HK.OU.E(华南)_Sheet1_香港联邦IP代理价格" xfId="9"/>
    <cellStyle name="_DHL特价D1" xfId="10"/>
    <cellStyle name="差_深圳联邦IP价_Sheet27" xfId="11"/>
    <cellStyle name="差_深圳联邦IP价_Sheet32" xfId="12"/>
    <cellStyle name="常规_价格-1" xfId="13"/>
    <cellStyle name="20% - 强调文字颜色 3" xfId="14" builtinId="38"/>
    <cellStyle name="?_Sheet10" xfId="15"/>
    <cellStyle name="_ET_STYLE_NoName_00__kawa十二月份价格系列0812(VIP价格）_整套价格 2_Sheet19" xfId="16"/>
    <cellStyle name="_ET_STYLE_NoName_00__kawa十二月份价格系列0812(VIP价格）_整套价格 2_Sheet24" xfId="17"/>
    <cellStyle name="_东方联球9月份同行价DDT_嘉泰2012-04-25生效全套报价" xfId="18"/>
    <cellStyle name="_Currency" xfId="19"/>
    <cellStyle name="千位分隔[0]" xfId="20" builtinId="6"/>
    <cellStyle name="_090723DHL.HK.OU.B及DHL.HK.OU.E(华南)_金舵报价表(）(2)1.3_香港联邦IP代理价格" xfId="21"/>
    <cellStyle name="40% - 强调文字颜色 3" xfId="22" builtinId="39"/>
    <cellStyle name="_邦达6月份香港DHL手机出口同行价（无品牌）0616" xfId="23"/>
    <cellStyle name="差" xfId="24" builtinId="27"/>
    <cellStyle name="9_深圳联邦IE价_Sheet12" xfId="25"/>
    <cellStyle name="差_深圳联邦IP价_Sheet7" xfId="26"/>
    <cellStyle name="_12月2号起报价_HKDHL美国特惠价格表(促销价）" xfId="27"/>
    <cellStyle name="常规 7 3" xfId="28"/>
    <cellStyle name="_COE底价_顺成to乐凯龙201203月01日更新(UPSvip)_香港联邦IP代理价格" xfId="29"/>
    <cellStyle name="千位分隔" xfId="30" builtinId="3"/>
    <cellStyle name="60% - 强调文字颜色 3" xfId="31" builtinId="40"/>
    <cellStyle name="超链接" xfId="32" builtinId="8"/>
    <cellStyle name="_东方联球10月份同行价TD_嘉泰2012-04-25生效全套报价" xfId="33"/>
    <cellStyle name="差_大陆DHL代理重货价_Sheet2" xfId="34"/>
    <cellStyle name="_ek报价稿2" xfId="35"/>
    <cellStyle name="_12月2号6点起生效报价" xfId="36"/>
    <cellStyle name="_Book2" xfId="37"/>
    <cellStyle name="百分比" xfId="38" builtinId="5"/>
    <cellStyle name="已访问的超链接" xfId="39" builtinId="9"/>
    <cellStyle name="注释" xfId="40" builtinId="10"/>
    <cellStyle name="60% - 强调文字颜色 2" xfId="41" builtinId="36"/>
    <cellStyle name="?_Sheet39" xfId="42"/>
    <cellStyle name="?_Sheet44" xfId="43"/>
    <cellStyle name="标题 4" xfId="44" builtinId="19"/>
    <cellStyle name="警告文本" xfId="45" builtinId="11"/>
    <cellStyle name="_ET_STYLE_NoName_00__进口及其它服务费_JI全货机欧洲_Sheet1" xfId="46"/>
    <cellStyle name="标题" xfId="47" builtinId="15"/>
    <cellStyle name="9_Sheet6" xfId="48"/>
    <cellStyle name="解释性文本" xfId="49" builtinId="53"/>
    <cellStyle name="差_深圳联邦IP价" xfId="50"/>
    <cellStyle name="常规_Sheet24_Sheet14" xfId="51"/>
    <cellStyle name="_ET_STYLE_NoName_00__Sheet1_时代阳光同行报价2011-07-20" xfId="52"/>
    <cellStyle name="_12月3号起报价" xfId="53"/>
    <cellStyle name="_COE底价 5" xfId="54"/>
    <cellStyle name="_ET_STYLE_NoName_00__联中11月DH(1).." xfId="55"/>
    <cellStyle name="_COE国内服务区域表（始发站广东）071129-同行_DHK-香港DH材积除6000促销价-20100323" xfId="56"/>
    <cellStyle name="_Percent_Q2_2006_ ReviewTemplate consol GC Express" xfId="57"/>
    <cellStyle name="?_Sheet36" xfId="58"/>
    <cellStyle name="?_Sheet41" xfId="59"/>
    <cellStyle name="标题 1" xfId="60" builtinId="16"/>
    <cellStyle name="_CI华航各航线销售价格20100104_欧玛威-7月最新空运价" xfId="61"/>
    <cellStyle name="标题 2" xfId="62" builtinId="17"/>
    <cellStyle name="_ET_STYLE_NoName_00__DHL.HK.SX 20090506YFH给均辉的价格_莱航联邦特价6_香港联邦IP代理价格" xfId="63"/>
    <cellStyle name="_波而达09年5月香港TNT报价_香港联邦IP代理价格" xfId="64"/>
    <cellStyle name="?_Sheet37" xfId="65"/>
    <cellStyle name="?_Sheet42" xfId="66"/>
    <cellStyle name="_20090201香港联邦仿货出口价_顺成to乐凯龙201203月01日更新(UPSvip)_香港联邦IP代理价格" xfId="67"/>
    <cellStyle name="_BSI广州起步内部成本价格表20100309" xfId="68"/>
    <cellStyle name="60% - 强调文字颜色 1" xfId="69" builtinId="32"/>
    <cellStyle name="9_深圳联邦IP价_Sheet44" xfId="70"/>
    <cellStyle name="9_深圳联邦IP价_Sheet39" xfId="71"/>
    <cellStyle name="_0100_DHL特价A4_香港联邦IP代理价格" xfId="72"/>
    <cellStyle name="Cancel" xfId="73"/>
    <cellStyle name="?_Sheet38" xfId="74"/>
    <cellStyle name="?_Sheet43" xfId="75"/>
    <cellStyle name="标题 3" xfId="76" builtinId="18"/>
    <cellStyle name="60% - 强调文字颜色 4" xfId="77" builtinId="44"/>
    <cellStyle name="_BSI市场统一销售价格表20091009_欧玛威-7月最新空运价" xfId="78"/>
    <cellStyle name="输出" xfId="79" builtinId="21"/>
    <cellStyle name="_SAM-Rates-GHZ-sinotrans 22 APR_航空公司运价（非固定运力）AUG 18_HU报价表" xfId="80"/>
    <cellStyle name="_COE0910结算价" xfId="81"/>
    <cellStyle name="计算" xfId="82" builtinId="22"/>
    <cellStyle name="_ET_STYLE_NoName_00__DHL.HK.SX 20090506YFH给均辉的价格_DHL特价A4" xfId="83"/>
    <cellStyle name="_COE底价 2 3 2 4" xfId="84"/>
    <cellStyle name="检查单元格" xfId="85" builtinId="23"/>
    <cellStyle name="_ET_STYLE_NoName_00__Sheet1_新建 Microsoft Excel 工作表_香港联邦IP代理价格" xfId="86"/>
    <cellStyle name="_ET_STYLE_NoName_00__kawa十二月份价格系列0812(VIP价格）_整套价格 2_Sheet32" xfId="87"/>
    <cellStyle name="_ET_STYLE_NoName_00__kawa十二月份价格系列0812(VIP价格）_整套价格 2_Sheet27" xfId="88"/>
    <cellStyle name="?_Sheet13" xfId="89"/>
    <cellStyle name="_2007年标准价格--0919_大陆TNT经济促销" xfId="90"/>
    <cellStyle name="20% - 强调文字颜色 6" xfId="91" builtinId="50"/>
    <cellStyle name="_09年全套结算价－090911-天霖_香港联邦IP代理价格" xfId="92"/>
    <cellStyle name="_2007年标准价格--0919_香港UPS出口费率表-2010年1月4日_嘉泰2012-04-25生效全套报价" xfId="93"/>
    <cellStyle name="强调文字颜色 2" xfId="94" builtinId="33"/>
    <cellStyle name="_COE底价 2 7" xfId="95"/>
    <cellStyle name="_BI_航空公司运价（非固定运力）SEP 15_Book1" xfId="96"/>
    <cellStyle name="链接单元格" xfId="97" builtinId="24"/>
    <cellStyle name="_12月31日起同行报价 2_香港联邦IP代理价格" xfId="98"/>
    <cellStyle name="_BSI市场统一销售价格表20091009" xfId="99"/>
    <cellStyle name="汇总" xfId="100" builtinId="25"/>
    <cellStyle name="_DHL.HK.OU及DHL.HK.OU特价(20090215)华南_世必达10年12月3号VIP" xfId="101"/>
    <cellStyle name="_5月份先达报价VIP专版_顺成to乐凯龙201203月01日更新(UPSvip)_香港联邦IP代理价格" xfId="102"/>
    <cellStyle name="好" xfId="103" builtinId="26"/>
    <cellStyle name="适中" xfId="104" builtinId="28"/>
    <cellStyle name="_ET_STYLE_NoName_00__香港联邦代理IE经济价_1" xfId="105"/>
    <cellStyle name="_DHL.SZ.OU (20081014)_香港联邦IP代理价格" xfId="106"/>
    <cellStyle name="_ET_STYLE_NoName_00__kawa十二月份价格系列0812(VIP价格）_整套价格 2_Sheet31" xfId="107"/>
    <cellStyle name="_ET_STYLE_NoName_00__kawa十二月份价格系列0812(VIP价格）_整套价格 2_Sheet26" xfId="108"/>
    <cellStyle name="?_Sheet12" xfId="109"/>
    <cellStyle name="_2011IB" xfId="110"/>
    <cellStyle name="常规 8 2" xfId="111"/>
    <cellStyle name="_COE底价 2_香港联邦IP代理价格" xfId="112"/>
    <cellStyle name="20% - 强调文字颜色 5" xfId="113" builtinId="46"/>
    <cellStyle name="强调文字颜色 1" xfId="114" builtinId="29"/>
    <cellStyle name="_2008-12-1 YQUSA-2_乐凯龙2012.2.8报价副本" xfId="115"/>
    <cellStyle name="_COE底价 2 6" xfId="116"/>
    <cellStyle name="_COE国内服务区域表（始发站广东）071129-直客_DHP&amp;DHK-香港DH促销价-20100422" xfId="117"/>
    <cellStyle name="_KQ（中东、非洲线）_Book1_香港联邦IP代理价格" xfId="118"/>
    <cellStyle name="_12月2号起报价" xfId="119"/>
    <cellStyle name="20% - 强调文字颜色 1" xfId="120" builtinId="30"/>
    <cellStyle name="_BI_BSICAN-广州起步销售运价20100524" xfId="121"/>
    <cellStyle name="40% - 强调文字颜色 1" xfId="122" builtinId="31"/>
    <cellStyle name="_KE 各航线销售价格20090610_欧玛威-7月最新空运价_香港联邦IP代理价格" xfId="123"/>
    <cellStyle name="20% - 强调文字颜色 2" xfId="124" builtinId="34"/>
    <cellStyle name="_ET_STYLE_NoName_00__日本专线_18_香港联邦IP代理价格" xfId="125"/>
    <cellStyle name="_ET_STYLE_NoName_00__进口及其它服务费_LH-SZX" xfId="126"/>
    <cellStyle name="_COE国内服务区域表（始发站广东）071129-同行_香港UPS出口费率表-2010年1月4日_嘉泰2012-04-25生效全套报价" xfId="127"/>
    <cellStyle name="40% - 强调文字颜色 2" xfId="128" builtinId="35"/>
    <cellStyle name="_DF结算价0915" xfId="129"/>
    <cellStyle name="强调文字颜色 3" xfId="130" builtinId="37"/>
    <cellStyle name="_5月6日越航物流特惠价格---超低_香港联邦IP代理价格" xfId="131"/>
    <cellStyle name="Normal 16_Sheet23" xfId="132"/>
    <cellStyle name="_BI_航空公司运价（非固定运力）AUG 18_航空公司运价（非固定运力）SEP 29_华南分公司报价(OCT 14)" xfId="133"/>
    <cellStyle name="强调文字颜色 4" xfId="134" builtinId="41"/>
    <cellStyle name="_航空公司运价（固定运力）OCT 20_Book1_BSICAN-广州起步销售运价20100524" xfId="135"/>
    <cellStyle name="_ET_STYLE_NoName_00__kawa十二月份价格系列0812(VIP价格）_整套价格 2_Sheet30" xfId="136"/>
    <cellStyle name="_ET_STYLE_NoName_00__kawa十二月份价格系列0812(VIP价格）_整套价格 2_Sheet25" xfId="137"/>
    <cellStyle name="?_Sheet11" xfId="138"/>
    <cellStyle name="20% - 强调文字颜色 4" xfId="139" builtinId="42"/>
    <cellStyle name="_BI_航空公司运价（非固定运力）AUG 18_航空公司运价（非固定运力）SEP 29_华南分公司报价(NOV 04)" xfId="140"/>
    <cellStyle name="40% - 强调文字颜色 4" xfId="141" builtinId="43"/>
    <cellStyle name="_航空公司运价（非固定运力）JUN 23" xfId="142"/>
    <cellStyle name="_2007年标准价格--0919_DHK-香港DH材积除6000促销价-20100301-广东 交货" xfId="143"/>
    <cellStyle name="强调文字颜色 5" xfId="144" builtinId="45"/>
    <cellStyle name="_CAN-SV_BSI-CI签约销售(r)" xfId="145"/>
    <cellStyle name="40% - 强调文字颜色 5" xfId="146" builtinId="47"/>
    <cellStyle name="_12月2号起报价_嘉泰2012-04-25生效全套报价" xfId="147"/>
    <cellStyle name="60% - 强调文字颜色 5" xfId="148" builtinId="48"/>
    <cellStyle name="强调文字颜色 6" xfId="149" builtinId="49"/>
    <cellStyle name="40% - 强调文字颜色 6" xfId="150" builtinId="51"/>
    <cellStyle name="_12月2号6点起生效报价_东方联球整套2010-06-10VIP报价" xfId="151"/>
    <cellStyle name="60% - 强调文字颜色 6" xfId="152" builtinId="52"/>
    <cellStyle name="_Sheet1_DHL特价A4_香港联邦IP代理价格" xfId="153"/>
    <cellStyle name="_ET_STYLE_NoName_00__进口及其它服务费_航空公司运价（非固定运力）AUG 18_航空公司运价（非固定运力）SEP 29" xfId="154"/>
    <cellStyle name=" 1 2" xfId="155"/>
    <cellStyle name="??_NEWPRICE" xfId="156"/>
    <cellStyle name="_ET_STYLE_NoName_00__kawa十二月份价格系列0812(VIP价格）_整套价格 2_Sheet33" xfId="157"/>
    <cellStyle name="_ET_STYLE_NoName_00__kawa十二月份价格系列0812(VIP价格）_整套价格 2_Sheet28" xfId="158"/>
    <cellStyle name="?_Sheet14" xfId="159"/>
    <cellStyle name="_BI_航空公司运价（非固定运力）SEP 15" xfId="160"/>
    <cellStyle name="_ET_STYLE_NoName_00__kawa十二月份价格系列0812(VIP价格）_整套价格 2_Sheet34" xfId="161"/>
    <cellStyle name="_ET_STYLE_NoName_00__kawa十二月份价格系列0812(VIP价格）_整套价格 2_Sheet29" xfId="162"/>
    <cellStyle name="?_Sheet15" xfId="163"/>
    <cellStyle name="?_Sheet20" xfId="164"/>
    <cellStyle name="_ET_STYLE_NoName_00__kawa十二月份价格系列0812(VIP价格）_整套价格 2_Sheet40" xfId="165"/>
    <cellStyle name="_ET_STYLE_NoName_00__kawa十二月份价格系列0812(VIP价格）_整套价格 2_Sheet35" xfId="166"/>
    <cellStyle name="?_Sheet16" xfId="167"/>
    <cellStyle name="?_Sheet21" xfId="168"/>
    <cellStyle name="_ET_STYLE_NoName_00__kawa十二月份价格系列0812(VIP价格）_整套价格 2_Sheet41" xfId="169"/>
    <cellStyle name="_ET_STYLE_NoName_00__kawa十二月份价格系列0812(VIP价格）_整套价格 2_Sheet36" xfId="170"/>
    <cellStyle name="?_Sheet17" xfId="171"/>
    <cellStyle name="?_Sheet22" xfId="172"/>
    <cellStyle name="差_香港UPS红单特价B" xfId="173"/>
    <cellStyle name="_东方联球10月31号起代理价_联邦IE代理大货特惠价_香港联邦IP代理价格" xfId="174"/>
    <cellStyle name="_x0004_" xfId="175"/>
    <cellStyle name=" 1" xfId="176"/>
    <cellStyle name="样式 1 4" xfId="177"/>
    <cellStyle name="9_深圳联邦IP价_Sheet9" xfId="178"/>
    <cellStyle name="?" xfId="179"/>
    <cellStyle name="_Book1" xfId="180"/>
    <cellStyle name="???_NEWPRICE" xfId="181"/>
    <cellStyle name="_09年06月价格更新版(广州）_香港联邦IP代理价格" xfId="182"/>
    <cellStyle name="_ET_STYLE_NoName_00__kawa十二月份价格系列0812(VIP价格）_整套价格 2_Sheet42" xfId="183"/>
    <cellStyle name="_ET_STYLE_NoName_00__kawa十二月份价格系列0812(VIP价格）_整套价格 2_Sheet37" xfId="184"/>
    <cellStyle name="?_Sheet18" xfId="185"/>
    <cellStyle name="?_Sheet23" xfId="186"/>
    <cellStyle name="_ET_STYLE_NoName_00__kawa十二月份价格系列0812(VIP价格）_整套价格 2_Sheet43" xfId="187"/>
    <cellStyle name="_ET_STYLE_NoName_00__kawa十二月份价格系列0812(VIP价格）_整套价格 2_Sheet38" xfId="188"/>
    <cellStyle name="_DHL.HK.DF(原飞航给三鑫）" xfId="189"/>
    <cellStyle name="?_Sheet19" xfId="190"/>
    <cellStyle name="?_Sheet24" xfId="191"/>
    <cellStyle name="_BI_航空公司运价（非固定运力）NOV 04_华南分公司报价(NOV 11)" xfId="192"/>
    <cellStyle name="_波而达09年5月香港TNT报价_DHL特价A4_香港联邦IP代理价格" xfId="193"/>
    <cellStyle name="_COE底价 5 2" xfId="194"/>
    <cellStyle name="_090723DHL.HK.OU.B及DHL.HK.OU.E(华南)_联邦IE代理大货特惠价_香港联邦IP代理价格" xfId="195"/>
    <cellStyle name="?_Sheet2" xfId="196"/>
    <cellStyle name="_COE底价 2 2 3" xfId="197"/>
    <cellStyle name="_东方联球10月份同行价TD_香港联邦IP代理价格" xfId="198"/>
    <cellStyle name="_ET_STYLE_NoName_00__kawa十二月份价格系列0812(VIP价格）_整套价格 2_Sheet44" xfId="199"/>
    <cellStyle name="_ET_STYLE_NoName_00__kawa十二月份价格系列0812(VIP价格）_整套价格 2_Sheet39" xfId="200"/>
    <cellStyle name="?_Sheet25" xfId="201"/>
    <cellStyle name="?_Sheet30" xfId="202"/>
    <cellStyle name="_BI_航空公司运价（非固定运力）AUG 18_航空公司运价（非固定运力）SEP 29_华南分公司报价(NOV 11)" xfId="203"/>
    <cellStyle name="_COE底价 2 2 3 2" xfId="204"/>
    <cellStyle name="?_Sheet26" xfId="205"/>
    <cellStyle name="?_Sheet31" xfId="206"/>
    <cellStyle name="_COE国内服务区域表（始发站广东）071129-同行_东方联球整套2010-08-08VIP报价" xfId="207"/>
    <cellStyle name="_ET_STYLE_NoName_00__进口及其它服务费_航空公司运价（非固定运力）AUG 18_HU报价表" xfId="208"/>
    <cellStyle name="?_Sheet27" xfId="209"/>
    <cellStyle name="?_Sheet32" xfId="210"/>
    <cellStyle name="_ET_STYLE_NoName_00__日本专线_17" xfId="211"/>
    <cellStyle name="_2010年2月DHL分区表_汇通天下20120223B_香港联邦IP代理价格" xfId="212"/>
    <cellStyle name="常规 110 4 2 2 2_Sheet23" xfId="213"/>
    <cellStyle name="_ET_STYLE_NoName_00__kawa十二月份价格系列0812(VIP价格） 2" xfId="214"/>
    <cellStyle name="?_Sheet28" xfId="215"/>
    <cellStyle name="?_Sheet33" xfId="216"/>
    <cellStyle name="_2008-12-1 YQUSA-2_美加大货促销A价5.22执行" xfId="217"/>
    <cellStyle name="_BI_航空公司运价（非固定运力）SEP 29" xfId="218"/>
    <cellStyle name="?_Sheet29" xfId="219"/>
    <cellStyle name="?_Sheet34" xfId="220"/>
    <cellStyle name="_Book2 2" xfId="221"/>
    <cellStyle name="?_Sheet3" xfId="222"/>
    <cellStyle name="_COE底价 2 2 4" xfId="223"/>
    <cellStyle name="?_Sheet35" xfId="224"/>
    <cellStyle name="?_Sheet40" xfId="225"/>
    <cellStyle name="_2008-12-1 YQUSA-2_汇通天下20120223B" xfId="226"/>
    <cellStyle name="常规_香港DHL美国ESI代理价" xfId="227"/>
    <cellStyle name="?_Sheet4" xfId="228"/>
    <cellStyle name="_COE底价 2 2 5" xfId="229"/>
    <cellStyle name="?_Sheet5" xfId="230"/>
    <cellStyle name="_001.报价设置总纲（20091101）_香港联邦IP代理价格" xfId="231"/>
    <cellStyle name="_COE国内服务区域表（始发站广东）071129-直客_东方联球整套2010-0204协议报价" xfId="232"/>
    <cellStyle name="?_Sheet6" xfId="233"/>
    <cellStyle name="_5月6日越航物流特惠价格---超低_顺成to乐凯龙201203月01日更新(UPSvip)" xfId="234"/>
    <cellStyle name="_东方联球9月份同行价DDT_嘉泰2012-04-25生效全套报价_香港联邦IP代理价格" xfId="235"/>
    <cellStyle name="?_Sheet7" xfId="236"/>
    <cellStyle name="?_Sheet8" xfId="237"/>
    <cellStyle name="?_Sheet9" xfId="238"/>
    <cellStyle name="_12月2号起报价_东方联球整套2010-08-08VIP报价" xfId="239"/>
    <cellStyle name="_Sheet1_联邦IE代理大货特惠价_香港联邦IP代理价格" xfId="240"/>
    <cellStyle name="_old HVW tariff details (HR01-07)" xfId="241"/>
    <cellStyle name="_ET_STYLE_NoName_00__香港DHLD价" xfId="242"/>
    <cellStyle name="?鹎%U龡&amp;H?_x0008__x001c__x001c_?_x0007__x0001__x0001_" xfId="243"/>
    <cellStyle name="@ET_Style?CF_Style_1" xfId="244"/>
    <cellStyle name="_5月6日越航物流特惠价格---超低_DHL特价A4_香港联邦IP代理价格" xfId="245"/>
    <cellStyle name="_00000" xfId="246"/>
    <cellStyle name="_10月销售价格-1" xfId="247"/>
    <cellStyle name="_BI_航空公司运价（非固定运力）AUG 18_Book1" xfId="248"/>
    <cellStyle name="_00000 2" xfId="249"/>
    <cellStyle name="_大陆FEDEX-IE仿牌含油价" xfId="250"/>
    <cellStyle name="_001.报价设置总纲（20090901）" xfId="251"/>
    <cellStyle name="_5月份先达报价VIP专版_DHL特价A4" xfId="252"/>
    <cellStyle name="_001.报价设置总纲（20090901）_香港联邦IP代理价格" xfId="253"/>
    <cellStyle name="_5月份先达报价VIP专版_DHL特价A4_香港联邦IP代理价格" xfId="254"/>
    <cellStyle name="_001.报价设置总纲（20091101）" xfId="255"/>
    <cellStyle name="_CES先达2009年2月份TNT报价_香港联邦IP代理价格" xfId="256"/>
    <cellStyle name="_0100" xfId="257"/>
    <cellStyle name="_Sheet1_叙利亚专线" xfId="258"/>
    <cellStyle name="_0100 2" xfId="259"/>
    <cellStyle name="_0100 2_香港联邦IP代理价格" xfId="260"/>
    <cellStyle name="_BI_航空公司运价（非固定运力）SEP 29_华南分公司报价(SEP 29) (4)" xfId="261"/>
    <cellStyle name="_0100_DHL特价A4" xfId="262"/>
    <cellStyle name="_COE底价 2 3 5 2_香港联邦IP代理价格" xfId="263"/>
    <cellStyle name="_ET_STYLE_NoName_00_ 2 2_Sheet4" xfId="264"/>
    <cellStyle name="_0100_金舵报价表(）(2)1.3" xfId="265"/>
    <cellStyle name="_0100_金舵报价表(）(2)1.3_香港联邦IP代理价格" xfId="266"/>
    <cellStyle name="_0100_联邦IE代理大货特惠价" xfId="267"/>
    <cellStyle name="_KE 各航线销售价格20090708_欧玛威-7月最新空运价" xfId="268"/>
    <cellStyle name="_BI_航空公司运价（非固定运力）AUG 18_航空公司运价（非固定运力）SEP 29_华南分公司报价(SEP 29) (4)" xfId="269"/>
    <cellStyle name="_0100_联邦IE代理大货特惠价_香港联邦IP代理价格" xfId="270"/>
    <cellStyle name="_12月2号6点起生效报价_嘉泰2012-04-25生效全套报价" xfId="271"/>
    <cellStyle name="_0100_顺成to乐凯龙201203月01日更新(UPSvip)" xfId="272"/>
    <cellStyle name="Comma 2 3" xfId="273"/>
    <cellStyle name="_2007年标准价格--0919_东方联球整套2010-06-10VIP报价" xfId="274"/>
    <cellStyle name="_0100_顺成to乐凯龙201203月01日更新(UPSvip)_香港联邦IP代理价格" xfId="275"/>
    <cellStyle name="_09年澳门DHL手机出口价" xfId="276"/>
    <cellStyle name="_ET_STYLE_NoName_00_ 5_Sheet11" xfId="277"/>
    <cellStyle name="_0100_香港联邦IP代理价格" xfId="278"/>
    <cellStyle name="_07年10月17日精英鹏飞全方位（同行）AAA价格" xfId="279"/>
    <cellStyle name="_08年5月HKUPS大货同行价对比0526" xfId="280"/>
    <cellStyle name="_SAM-Rates-GHZ-sinotrans 22 APR_航空公司运价（非固定运力）SEP 29" xfId="281"/>
    <cellStyle name="_08年6月HKUPS大货同行价对比0602" xfId="282"/>
    <cellStyle name="9_Sheet5" xfId="283"/>
    <cellStyle name="_090501-深圳联中DHL结算价--SE755910_DHL特价A4" xfId="284"/>
    <cellStyle name="_090501-深圳联中DHL结算价--SE755910" xfId="285"/>
    <cellStyle name="_090501-深圳联中DHL结算价--SE755910_DHL特价A4_香港联邦IP代理价格" xfId="286"/>
    <cellStyle name="_BI_航空公司运价（非固定运力）AUG 18_HU报价表" xfId="287"/>
    <cellStyle name="_ET_STYLE_NoName_00__友和航空中东印度欧线_香港联邦IP代理价格" xfId="288"/>
    <cellStyle name="_ET_STYLE_NoName_00_ 2 2_Sheet5" xfId="289"/>
    <cellStyle name="_090501-深圳联中DHL结算价--SE755910_汇通天下20120210B" xfId="290"/>
    <cellStyle name="_090501-深圳联中DHL结算价--SE755910_汇通天下20120210B_香港联邦IP代理价格" xfId="291"/>
    <cellStyle name="_090501-深圳联中DHL结算价--SE755910_汇通天下20120223B" xfId="292"/>
    <cellStyle name="_090501-深圳联中DHL结算价--SE755910_汇通天下20120223B_香港联邦IP代理价格" xfId="293"/>
    <cellStyle name="_Gwide FEDEX11年7月报价" xfId="294"/>
    <cellStyle name="_090501-深圳联中DHL结算价--SE755910_联邦IE代理大货特惠价" xfId="295"/>
    <cellStyle name="_4月广州DHL及UPS蓝单" xfId="296"/>
    <cellStyle name="_COE底价 2 4" xfId="297"/>
    <cellStyle name="_COE底价_DHL特价A4_香港联邦IP代理价格" xfId="298"/>
    <cellStyle name="Normal 10 2 2" xfId="299"/>
    <cellStyle name="_Gwide FEDEX11年7月报价_香港联邦IP代理价格" xfId="300"/>
    <cellStyle name="_090501-深圳联中DHL结算价--SE755910_联邦IE代理大货特惠价_香港联邦IP代理价格" xfId="301"/>
    <cellStyle name="常规 34_Sheet21" xfId="302"/>
    <cellStyle name="_COE底价 2 4_香港联邦IP代理价格" xfId="303"/>
    <cellStyle name="_090501-深圳联中DHL结算价--SE755910_顺成to乐凯龙201203月01日更新(UPSvip)" xfId="304"/>
    <cellStyle name="_CI华航各航线销售价格20100205_欧玛威-7月最新空运价_香港联邦IP代理价格" xfId="305"/>
    <cellStyle name="好_Sheet3" xfId="306"/>
    <cellStyle name="_COE底价_香港联邦IP代理价格" xfId="307"/>
    <cellStyle name="_090501-深圳联中DHL结算价--SE755910_顺成to乐凯龙201203月01日更新(UPSvip)_香港联邦IP代理价格" xfId="308"/>
    <cellStyle name="_090501-深圳联中DHL结算价--SE755910_香港联邦IP代理价格" xfId="309"/>
    <cellStyle name="_QR深圳始发中东非洲航线价格20100114_欧玛威-7月最新空运价_香港联邦IP代理价格" xfId="310"/>
    <cellStyle name="_090723DHL.HK.OU.B及DHL.HK.OU.E(华南)" xfId="311"/>
    <cellStyle name="_090723DHL.HK.OU.B及DHL.HK.OU.E(华南) 2" xfId="312"/>
    <cellStyle name="_国内件服务区域表1128_香港UPS出口费率表-2010年1月4日_越航ＦＥＤ  特惠VIP精品价2010419" xfId="313"/>
    <cellStyle name="_ET_STYLE_NoName_00_ 6_Sheet8" xfId="314"/>
    <cellStyle name="_090723DHL.HK.OU.B及DHL.HK.OU.E(华南) 2_香港联邦IP代理价格" xfId="315"/>
    <cellStyle name="_090723DHL.HK.OU.B及DHL.HK.OU.E(华南)_DHL特价A4" xfId="316"/>
    <cellStyle name="_ET_STYLE_NoName_00__Sheet4" xfId="317"/>
    <cellStyle name="_090723DHL.HK.OU.B及DHL.HK.OU.E(华南)_DHL特价A4_香港联邦IP代理价格" xfId="318"/>
    <cellStyle name="_090723DHL.HK.OU.B及DHL.HK.OU.E(华南)_Sheet1" xfId="319"/>
    <cellStyle name="_090723DHL.HK.OU.B及DHL.HK.OU.E(华南)_金舵报价表(）(2)1.3" xfId="320"/>
    <cellStyle name="差_深圳联邦IP价_Sheet13" xfId="321"/>
    <cellStyle name="_090723DHL.HK.OU.B及DHL.HK.OU.E(华南)_联邦IE代理大货特惠价" xfId="322"/>
    <cellStyle name="_090723DHL.HK.OU.B及DHL.HK.OU.E(华南)_世必达10年12月3号VIP" xfId="323"/>
    <cellStyle name="_090723DHL.HK.OU.B及DHL.HK.OU.E(华南)_世必达10年12月3号VIP_香港联邦IP代理价格" xfId="324"/>
    <cellStyle name="_2008-12-1 YQUSA-2_DHLM价2.17" xfId="325"/>
    <cellStyle name="_MultipleSpace_EBIT BU 290601" xfId="326"/>
    <cellStyle name="_090723DHL.HK.OU.B及DHL.HK.OU.E(华南)_顺成to乐凯龙201203月01日更新(UPSvip)" xfId="327"/>
    <cellStyle name="_COE国内服务区域表（始发站广东）071129-同行_大陆TNT经济促销" xfId="328"/>
    <cellStyle name="_COE国内服务区域表（始发站广东）071129-直客_DHL特价A4" xfId="329"/>
    <cellStyle name="_090723DHL.HK.OU.B及DHL.HK.OU.E(华南)_顺成to乐凯龙201203月01日更新(UPSvip)_香港联邦IP代理价格" xfId="330"/>
    <cellStyle name="Comma 6" xfId="331"/>
    <cellStyle name="_090723DHL.HK.OU.B及DHL.HK.OU.E(华南)_香港联邦IP代理价格" xfId="332"/>
    <cellStyle name="_09年06月价格更新版(广州）" xfId="333"/>
    <cellStyle name="_09年全套结算价－090911-天霖" xfId="334"/>
    <cellStyle name="_GYD12月香港DHL特惠报价_联邦IE代理大货特惠价" xfId="335"/>
    <cellStyle name="_10月销售价格-1_香港联邦IP代理价格" xfId="336"/>
    <cellStyle name="_BI_BSI-CI签约销售(r)" xfId="337"/>
    <cellStyle name="_东方联球9月份中南美,非洲促销价9-4_香港联邦IP代理价格" xfId="338"/>
    <cellStyle name="_11月同行报价报价" xfId="339"/>
    <cellStyle name="_2007年标准价格--0919_东方联球4-16号起执行HK联邦整套报价4月16日" xfId="340"/>
    <cellStyle name="_11月同行报价报价_嘉泰2012-04-25生效全套报价" xfId="341"/>
    <cellStyle name="_EY航班广州始发及深圳始发ZH联运报价20090603_欧玛威-7月最新空运价" xfId="342"/>
    <cellStyle name="_12月2号6点起生效报价_HKDHL美国特惠价格表(促销价）" xfId="343"/>
    <cellStyle name="_12月2号6点起生效报价_大陆TNT经济促销" xfId="344"/>
    <cellStyle name="常规 2 8" xfId="345"/>
    <cellStyle name="_BI_HU报价表" xfId="346"/>
    <cellStyle name="_12月2号6点起生效报价_东方联球4-16号起执行HK联邦整套报价4月16日" xfId="347"/>
    <cellStyle name="_COE国内服务区域表（始发站广东）071129-直客_FIE&amp;FIP-香港FDX西欧促销价20100601" xfId="348"/>
    <cellStyle name="_12月2号6点起生效报价_东方联球整套2010-0204协议报价" xfId="349"/>
    <cellStyle name="_12月2号6点起生效报价_东方联球整套2010-08-08VIP报价" xfId="350"/>
    <cellStyle name="_12月2号6点起生效报价_欧洲VIP促销价（五月）-" xfId="351"/>
    <cellStyle name="差_深圳联邦IE价_Sheet11" xfId="352"/>
    <cellStyle name="_12月2号6点起生效报价_顺成to乐凯龙201203月01日更新(UPSvip)" xfId="353"/>
    <cellStyle name="_12月2号6点起生效报价_越航ＦＥＤ  特惠VIP精品价2010419" xfId="354"/>
    <cellStyle name="_COE底价_金舵报价表(）(2)1.3" xfId="355"/>
    <cellStyle name="_12月2号起报价_大陆TNT经济促销" xfId="356"/>
    <cellStyle name="_COE国内服务区域表（始发站广东）071129-同行_香港UPS出口费率表-2010年1月4日_东方联球整套2010-0107XYJ报价" xfId="357"/>
    <cellStyle name="_COE国内服务区域表（始发站广东）071129-同行_香港UPS出口费率表-2010年1月4日_越航ＦＥＤ  特惠VIP精品价2010419_DHL特价A4" xfId="358"/>
    <cellStyle name="_12月2号起报价_东方联球4-16号起执行HK联邦整套报价4月16日" xfId="359"/>
    <cellStyle name="_12月2号起报价_东方联球整套2010-0204协议报价" xfId="360"/>
    <cellStyle name="_ET_STYLE_NoName_00__kawa十二月份价格系列0812(VIP价格）_整套价格 2_Sheet1" xfId="361"/>
    <cellStyle name="_5月6日越航物流特惠价格---超低" xfId="362"/>
    <cellStyle name="_12月2号起报价_东方联球整套2010-06-10VIP报价" xfId="363"/>
    <cellStyle name="_2008年UPS公布价_DHL特价A4" xfId="364"/>
    <cellStyle name="_12月2号起报价_欧洲VIP促销价（五月）-" xfId="365"/>
    <cellStyle name="_NX澳航国际线价格20090520" xfId="366"/>
    <cellStyle name="_12月2号起报价_顺成to乐凯龙201203月01日更新(UPSvip)" xfId="367"/>
    <cellStyle name="_12月2号起报价_越航ＦＥＤ  特惠VIP精品价2010419" xfId="368"/>
    <cellStyle name="差_Sheet4_1" xfId="369"/>
    <cellStyle name="_12月31日起同行报价" xfId="370"/>
    <cellStyle name="_12月31日起同行报价 2" xfId="371"/>
    <cellStyle name="_12月31日起同行报价_Book1" xfId="372"/>
    <cellStyle name="_DHP-香港DH促销价-090609" xfId="373"/>
    <cellStyle name="_12月31日起同行报价_Book1_香港联邦IP代理价格" xfId="374"/>
    <cellStyle name="_BI_航空公司运价（非固定运力）AUG 18_BSI-CI签约销售(r)" xfId="375"/>
    <cellStyle name="_12月31日起同行报价_深圳联邦IE特惠价" xfId="376"/>
    <cellStyle name="_12月31日起同行报价_深圳联邦IE特惠价_香港联邦IP代理价格" xfId="377"/>
    <cellStyle name="_1831" xfId="378"/>
    <cellStyle name="_2007年标准价格--0919" xfId="379"/>
    <cellStyle name="_2007年标准价格--0919_DHK-香港DH材积除6000促销价-20100304-广东 交货" xfId="380"/>
    <cellStyle name="_2007年标准价格--0919_DHK-香港DH材积除6000促销价-20100323" xfId="381"/>
    <cellStyle name="_ET_STYLE_NoName_00__航班时刻表_航空公司运价（非固定运力）NOV 04_华南分公司报价(NOV 11)" xfId="382"/>
    <cellStyle name="_2007年标准价格--0919_DHL特价A4" xfId="383"/>
    <cellStyle name="_2007年标准价格--0919_DHP&amp;DHK-加拿大澳洲促销价-20100608-广东交货" xfId="384"/>
    <cellStyle name="_2007年标准价格--0919_DHP&amp;DHK-香港DH促销价-20100422" xfId="385"/>
    <cellStyle name="_BI_航空公司运价（非固定运力）SEP 29_华南分公司报价(SEP 29) (4)_华南分公司报价(NOV 11)" xfId="386"/>
    <cellStyle name="_2007年标准价格--0919_DHP&amp;DHK-香港DH促销价-20100511" xfId="387"/>
    <cellStyle name="_2007年标准价格--0919_DHP&amp;DHK-香港DH促销价-20100527" xfId="388"/>
    <cellStyle name="_2011IB_1" xfId="389"/>
    <cellStyle name="_COE底价_汇通天下20120223B_香港联邦IP代理价格" xfId="390"/>
    <cellStyle name="_2007年标准价格--0919_FIE&amp;FIP-香港FDX西欧促销价20100601" xfId="391"/>
    <cellStyle name="_2007年标准价格--0919_HKDHL美国特惠价格表(促销价）" xfId="392"/>
    <cellStyle name="_CI华航各航线销售价格20100205_欧玛威-7月最新空运价" xfId="393"/>
    <cellStyle name="9_深圳联邦IP价_Sheet31" xfId="394"/>
    <cellStyle name="9_深圳联邦IP价_Sheet26" xfId="395"/>
    <cellStyle name="_2007年标准价格--0919_东方联球整套2010-0204协议报价" xfId="396"/>
    <cellStyle name="_COE底价" xfId="397"/>
    <cellStyle name="_2007年标准价格--0919_东方联球整套2010-08-08VIP报价" xfId="398"/>
    <cellStyle name="差_香港UPS红单特价B_Sheet10" xfId="399"/>
    <cellStyle name="_2007年标准价格--0919_汇通天下20110107B" xfId="400"/>
    <cellStyle name="超链接 52" xfId="401"/>
    <cellStyle name="_ET_STYLE_NoName_00__kawa十二月份价格系列0812(VIP价格）_整套价格 2_Sheet5" xfId="402"/>
    <cellStyle name="_2007年标准价格--0919_嘉泰2月22日生效大陆DHL全套报价" xfId="403"/>
    <cellStyle name="好_Sheet42" xfId="404"/>
    <cellStyle name="好_Sheet37" xfId="405"/>
    <cellStyle name="_国内件服务区域表1128_DHK-香港DH材积除6000促销价-20100301-广东 交货" xfId="406"/>
    <cellStyle name="_COE底价 2 3 2 2 2_香港联邦IP代理价格" xfId="407"/>
    <cellStyle name="_COE底价 2 3 6_香港联邦IP代理价格" xfId="408"/>
    <cellStyle name="_2007年标准价格--0919_金舵报价表(）(2)1.3" xfId="409"/>
    <cellStyle name="_2007年标准价格--0919_欧洲VIP促销价（五月）-" xfId="410"/>
    <cellStyle name="_2007年标准价格--0919_香港UPS出口费率表-2010年1月4日" xfId="411"/>
    <cellStyle name="常规 13" xfId="412"/>
    <cellStyle name="_2007年标准价格--0919_香港UPS出口费率表-2010年1月4日_东方联球整套2010-0107XYJ报价" xfId="413"/>
    <cellStyle name="_ET_STYLE_NoName_00__新建 Microsoft Excel 工作表" xfId="414"/>
    <cellStyle name="_ET_STYLE_NoName_00__航班时刻表_JI全货机欧洲_BSI市场统一销售价格表20091117" xfId="415"/>
    <cellStyle name="_COE底价 2 2 2 2_香港联邦IP代理价格" xfId="416"/>
    <cellStyle name="9_深圳联邦IE价_Sheet21" xfId="417"/>
    <cellStyle name="9_深圳联邦IE价_Sheet16" xfId="418"/>
    <cellStyle name="_2007年标准价格--0919_香港UPS出口费率表-2010年1月4日_欧洲VIP促销价（五月）-" xfId="419"/>
    <cellStyle name="_2007年标准价格--0919_香港UPS出口费率表-2010年1月4日_越航ＦＥＤ  特惠VIP精品价2010419" xfId="420"/>
    <cellStyle name="_4月1日远东EK包板价" xfId="421"/>
    <cellStyle name="_2007年标准价格--0919_香港UPS出口费率表-2010年1月4日_越航ＦＥＤ  特惠VIP精品价2010419_DHL特价A4" xfId="422"/>
    <cellStyle name="_ET_STYLE_NoName_00__kawa十二月份价格系列0812(VIP价格）_整套价格 2_Sheet6" xfId="423"/>
    <cellStyle name="_COE底价_汇通天下20120210B" xfId="424"/>
    <cellStyle name="_2007年标准价格--0919_香港UPS出口费率表-2010年1月4日_越航ＵＰＳ  特惠VIP精品价0903" xfId="425"/>
    <cellStyle name="_2007年标准价格--0919_越航ＦＥＤ  特惠VIP精品价2010419" xfId="426"/>
    <cellStyle name="_ET_STYLE_NoName_00_ 4_Sheet7" xfId="427"/>
    <cellStyle name="_CAN-SV_底价带公式表(非自签)" xfId="428"/>
    <cellStyle name="_2008-12-1 YQUSA-2" xfId="429"/>
    <cellStyle name="_COE国内服务区域表（始发站广东）071129-直客_香港UPS出口费率表-2010年1月4日_嘉泰2012-04-25生效全套报价" xfId="430"/>
    <cellStyle name="_COE底价 2 2 5_香港联邦IP代理价格" xfId="431"/>
    <cellStyle name="_2008-12-1 YQUSA-2 2" xfId="432"/>
    <cellStyle name="差_Sheet5_1" xfId="433"/>
    <cellStyle name="_2008-12-1 YQUSA-2_汇通天下20120210B" xfId="434"/>
    <cellStyle name="_COE底价 2 3 2 3 2_香港联邦IP代理价格" xfId="435"/>
    <cellStyle name="_2008-12-1 YQUSA-2_金舵报价表(）(2)1.3" xfId="436"/>
    <cellStyle name="_COE底价 2 6 2" xfId="437"/>
    <cellStyle name="常规_Sheet20" xfId="438"/>
    <cellStyle name="常规_Sheet15" xfId="439"/>
    <cellStyle name="_2008-12-1 YQUSA-2_乐凯龙DHLC价" xfId="440"/>
    <cellStyle name="常规 10 2 8" xfId="441"/>
    <cellStyle name="_2008-12-1 YQUSA-2_顺成to乐凯龙201203月01日更新(UPSvip)" xfId="442"/>
    <cellStyle name="_2008年UPS公布价" xfId="443"/>
    <cellStyle name="_BI_航空公司运价（非固定运力）AUG 18_航空公司运价（非固定运力）NOV 04" xfId="444"/>
    <cellStyle name="_COE底价 2 3 2 4 2" xfId="445"/>
    <cellStyle name="_TNT-2008同行价格-计算公式 2" xfId="446"/>
    <cellStyle name="_2008年UPS公布价_DHL特价A4_香港联邦IP代理价格" xfId="447"/>
    <cellStyle name="_2008年UPS公布价_顺成to乐凯龙201203月01日更新(UPSvip)" xfId="448"/>
    <cellStyle name="_2008年UPS公布价_顺成to乐凯龙201203月01日更新(UPSvip)_香港联邦IP代理价格" xfId="449"/>
    <cellStyle name="_COE底价 2 5 2" xfId="450"/>
    <cellStyle name="_COE国内服务区域表（始发站广东）071129-直客_HKDHL美国特惠价格表(促销价）" xfId="451"/>
    <cellStyle name="_2008年UPS公布价_香港联邦IP代理价格" xfId="452"/>
    <cellStyle name="_UNI CAN 2008.8.15" xfId="453"/>
    <cellStyle name="_Coloader Tariff (28 Zone) YFHEX_eff 091109(查表)" xfId="454"/>
    <cellStyle name="_COE底价 2 3 2 4 2_香港联邦IP代理价格" xfId="455"/>
    <cellStyle name="9_深圳联邦IE价_Sheet20" xfId="456"/>
    <cellStyle name="9_深圳联邦IE价_Sheet15" xfId="457"/>
    <cellStyle name="_东方联球9月份中南美,非洲促销价9-4_联邦IE代理大货特惠价" xfId="458"/>
    <cellStyle name="_20090201香港联邦仿货出口价" xfId="459"/>
    <cellStyle name="_20090201香港联邦仿货出口价_DHL特价A4" xfId="460"/>
    <cellStyle name="差_大陆DHL代理重货价_Sheet5" xfId="461"/>
    <cellStyle name="_20090201香港联邦仿货出口价_DHL特价A4_香港联邦IP代理价格" xfId="462"/>
    <cellStyle name="_波而达09年5月香港TNT报价" xfId="463"/>
    <cellStyle name="_ET_STYLE_NoName_00__Sheet1_DHK-香港DH材积除6000促销价-20100301-广东交货_香港联邦IP代理价格" xfId="464"/>
    <cellStyle name="_20090201香港联邦仿货出口价_顺成to乐凯龙201203月01日更新(UPSvip)" xfId="465"/>
    <cellStyle name="_BSI-W5销售价格0104_底价带公式表(非自签)" xfId="466"/>
    <cellStyle name="_东方联球9月份中南美,非洲促销价9-4_联邦IE代理大货特惠价_香港联邦IP代理价格" xfId="467"/>
    <cellStyle name="_20090201香港联邦仿货出口价_香港联邦IP代理价格" xfId="468"/>
    <cellStyle name="常规_DHL香港价6月4日_Sheet11" xfId="469"/>
    <cellStyle name="差_深圳联邦IE价_Sheet12" xfId="470"/>
    <cellStyle name="_COE国内服务区域表（始发站广东）071129-同行_汇通天下20110107B" xfId="471"/>
    <cellStyle name="_20100112-华南分公司代理报价(JAN 12)" xfId="472"/>
    <cellStyle name="_航空公司运价（非固定运力）SEP 17" xfId="473"/>
    <cellStyle name="_COE底价_联邦IE代理大货特惠价" xfId="474"/>
    <cellStyle name="_20100127-华南分公司代理报价(JAN 27)" xfId="475"/>
    <cellStyle name="_DHL.SZ.OU (20081014)_世必达10年12月3号VIP_香港联邦IP代理价格" xfId="476"/>
    <cellStyle name="_2010年2月DHL分区表" xfId="477"/>
    <cellStyle name="_BI_航空公司运价（非固定运力）AUG 18_BSICAN-广州起步销售运价20100524" xfId="478"/>
    <cellStyle name="常规 21_Sheet1" xfId="479"/>
    <cellStyle name="常规 16_Sheet1" xfId="480"/>
    <cellStyle name="_2010年2月DHL分区表_DHL特价A4" xfId="481"/>
    <cellStyle name="_2010年2月DHL分区表_DHL特价A4_香港联邦IP代理价格" xfId="482"/>
    <cellStyle name="_EY航班广州始发及深圳始发ZH联运报价20100128_欧玛威-7月最新空运价" xfId="483"/>
    <cellStyle name="_Book4" xfId="484"/>
    <cellStyle name="_COE国内服务区域表（始发站广东）071129-直客_DHP&amp;DHK-加拿大澳洲促销价-20100608-广东交货" xfId="485"/>
    <cellStyle name="千位分隔_Sheet17" xfId="486"/>
    <cellStyle name="_2010年2月DHL分区表_汇通天下20120210B" xfId="487"/>
    <cellStyle name="_2010年2月DHL分区表_汇通天下20120210B_香港联邦IP代理价格" xfId="488"/>
    <cellStyle name="常规_Sheet11" xfId="489"/>
    <cellStyle name="_2010年2月DHL分区表_汇通天下20120223B" xfId="490"/>
    <cellStyle name="_东方联球9-18起DHL报价xls 2" xfId="491"/>
    <cellStyle name="_2010年2月DHL分区表_香港联邦IP代理价格" xfId="492"/>
    <cellStyle name="_SAC CO-LOAD RATE(01.MAY)" xfId="493"/>
    <cellStyle name="_2010年UPS分区表和公布价" xfId="494"/>
    <cellStyle name="_C2" xfId="495"/>
    <cellStyle name="_COE底价 2 3 2 3" xfId="496"/>
    <cellStyle name="_2011 代理的MSR_OB PP_SA" xfId="497"/>
    <cellStyle name="_CES先达2009年2月份TNT报价VIP版_香港联邦IP代理价格" xfId="498"/>
    <cellStyle name="好_Sheet30" xfId="499"/>
    <cellStyle name="好_Sheet25" xfId="500"/>
    <cellStyle name="_20113RD" xfId="501"/>
    <cellStyle name="_2011DHL价格表" xfId="502"/>
    <cellStyle name="_BSI优势报价表SZX20100121_香港联邦IP代理价格" xfId="503"/>
    <cellStyle name="好_Sheet9" xfId="504"/>
    <cellStyle name="_COE底价 2 3 5 2" xfId="505"/>
    <cellStyle name="_2011IB_1_Price" xfId="506"/>
    <cellStyle name="_SAM-Rates-GHZ-sinotrans 22 APR_航空公司运价（非固定运力）AUG 18_Book1" xfId="507"/>
    <cellStyle name="_BSI优势报价表SZX20100121" xfId="508"/>
    <cellStyle name="_DHP大货促销价(香港DH)-090323_香港联邦IP代理价格" xfId="509"/>
    <cellStyle name="_2011OB" xfId="510"/>
    <cellStyle name="_20120412-DHL.RC" xfId="511"/>
    <cellStyle name="_BI_航空公司运价（非固定运力）SEP 29_华南分公司报价(OCT 14)" xfId="512"/>
    <cellStyle name="_2月4日金龙部分新价格" xfId="513"/>
    <cellStyle name="_4PX价格" xfId="514"/>
    <cellStyle name="_FEDEX小货价格表_香港联邦IP代理价格" xfId="515"/>
    <cellStyle name="_COE底价 2 2" xfId="516"/>
    <cellStyle name="_4月1日远东EK包板价_香港联邦IP代理价格" xfId="517"/>
    <cellStyle name="_COE底价 2 2 3_香港联邦IP代理价格" xfId="518"/>
    <cellStyle name="_5月6日越航物流特惠价格---超低_DHL特价A4" xfId="519"/>
    <cellStyle name="_ET_STYLE_NoName_00__日本专线_1_香港联邦IP代理价格" xfId="520"/>
    <cellStyle name="差_深圳联邦IE价_Sheet16" xfId="521"/>
    <cellStyle name="差_深圳联邦IE价_Sheet21" xfId="522"/>
    <cellStyle name="_5月6日越航物流特惠价格---超低_顺成to乐凯龙201203月01日更新(UPSvip)_香港联邦IP代理价格" xfId="523"/>
    <cellStyle name="常规_新价-10%_Sheet15" xfId="524"/>
    <cellStyle name="_5月份先达报价VIP专版" xfId="525"/>
    <cellStyle name="_ET_STYLE_NoName_00__进口及其它服务费_航空公司运价（非固定运力）SEP 29" xfId="526"/>
    <cellStyle name="_5月份先达报价VIP专版_顺成to乐凯龙201203月01日更新(UPSvip)" xfId="527"/>
    <cellStyle name="_5月份先达报价VIP专版_香港联邦IP代理价格" xfId="528"/>
    <cellStyle name="_CI华航各航线销售价格20100104_欧玛威-7月最新空运价_香港联邦IP代理价格" xfId="529"/>
    <cellStyle name="_BI" xfId="530"/>
    <cellStyle name="_DHP大货促销价－0901" xfId="531"/>
    <cellStyle name="_CI华航各航线销售价格20100104" xfId="532"/>
    <cellStyle name="_BI DEC 29 N JAN 01" xfId="533"/>
    <cellStyle name="_USA第三方底价分析+东方联球080604" xfId="534"/>
    <cellStyle name="常规_Sheet9_1" xfId="535"/>
    <cellStyle name="_BI march 20-31" xfId="536"/>
    <cellStyle name="_CAN-HU欧线" xfId="537"/>
    <cellStyle name="_BI_Book1" xfId="538"/>
    <cellStyle name="_BI_Book1_BSICAN-广州起步销售运价20100524" xfId="539"/>
    <cellStyle name="_BI_Book1_BSI-CI签约销售(r)" xfId="540"/>
    <cellStyle name="Normal 10 2 2 2" xfId="541"/>
    <cellStyle name="超链接_Sheet35" xfId="542"/>
    <cellStyle name="超链接_Sheet40" xfId="543"/>
    <cellStyle name="_COE底价 2 3 3_香港联邦IP代理价格" xfId="544"/>
    <cellStyle name="_BI_航空公司运价（非固定运力）AUG 18" xfId="545"/>
    <cellStyle name="9_深圳联邦IE价_Sheet36" xfId="546"/>
    <cellStyle name="9_深圳联邦IE价_Sheet41" xfId="547"/>
    <cellStyle name="_BI_航空公司运价（非固定运力）AUG 18_航空公司运价（非固定运力）NOV 04_华南分公司报价(NOV 11)" xfId="548"/>
    <cellStyle name="9_深圳联邦IP价_Sheet27" xfId="549"/>
    <cellStyle name="9_深圳联邦IP价_Sheet32" xfId="550"/>
    <cellStyle name="_CI华航各航线销售价格20100129_欧玛威-7月最新空运价" xfId="551"/>
    <cellStyle name="_BI_航空公司运价（非固定运力）AUG 18_航空公司运价（非固定运力）SEP 29" xfId="552"/>
    <cellStyle name="_ET_STYLE_NoName_00__远东通讯录1月(客户)" xfId="553"/>
    <cellStyle name="_COE国内服务区域表（始发站广东）071129-同行_DHK-香港DH材积除6000促销价-20100301-广东 交货" xfId="554"/>
    <cellStyle name="_BI_航空公司运价（非固定运力）AUG 18_航空公司运价（非固定运力）SEP 29_华南分公司报价(SEP 29) (4)_华南分公司报价(NOV 11)" xfId="555"/>
    <cellStyle name="_BI_航空公司运价（非固定运力）AUG 18_华南分公司报价(SEP 27)" xfId="556"/>
    <cellStyle name="_DHP-香港DH促销价-090408" xfId="557"/>
    <cellStyle name="_ET_STYLE_NoName_00_ 2 2_Sheet1" xfId="558"/>
    <cellStyle name="_BI_航空公司运价（非固定运力）NOV 04" xfId="559"/>
    <cellStyle name="_BI_航空公司运价（非固定运力）SEP 15_BSICAN-广州起步销售运价20100524" xfId="560"/>
    <cellStyle name="_COE国内服务区域表（始发站广东）071129-同行_DHP&amp;DHK-香港DH促销价-20100511" xfId="561"/>
    <cellStyle name="_DHP-香港DH美国促销价-20011001" xfId="562"/>
    <cellStyle name="_BI_航空公司运价（非固定运力）SEP 15_BSI-CI签约销售(r)" xfId="563"/>
    <cellStyle name="_COE国内服务区域表（始发站广东）071129-同行_DHP&amp;DHK-香港DH促销价-20100422" xfId="564"/>
    <cellStyle name="_BI_航空公司运价（非固定运力）SEP 15_华南分公司报价(SEP 27)" xfId="565"/>
    <cellStyle name="_波而达HKTNT速快大货特惠价_DHL特价A4" xfId="566"/>
    <cellStyle name="_COE底价 2 3" xfId="567"/>
    <cellStyle name="_BI_航空公司运价（非固定运力）SEP 29_华南分公司报价(NOV 04)" xfId="568"/>
    <cellStyle name="_BI_航空公司运价（非固定运力）SEP 29_华南分公司报价(NOV 11)" xfId="569"/>
    <cellStyle name="_Book1_DHL特价A4" xfId="570"/>
    <cellStyle name="_Book1_香港联邦IP代理价格" xfId="571"/>
    <cellStyle name="_Book1qr" xfId="572"/>
    <cellStyle name="_COE国内服务区域表（始发站广东）071129-同行_HKDHL美国特惠价格表(促销价）" xfId="573"/>
    <cellStyle name="_航空公司运价（非固定运力）NOV 24" xfId="574"/>
    <cellStyle name="_Book2_叙利亚专线" xfId="575"/>
    <cellStyle name="_TNT COST与其他代理价对比" xfId="576"/>
    <cellStyle name="差_Sheet29" xfId="577"/>
    <cellStyle name="差_Sheet34" xfId="578"/>
    <cellStyle name="_COE底价 2" xfId="579"/>
    <cellStyle name="_BSI-W5销售价格0104" xfId="580"/>
    <cellStyle name="_COE底价 2 3 4 2_香港联邦IP代理价格" xfId="581"/>
    <cellStyle name="差_香港UPS红单特价B_Sheet1" xfId="582"/>
    <cellStyle name="_BSI-W5销售价格0104_BSI-CI签约销售(r)" xfId="583"/>
    <cellStyle name="_BSI市场统一销售价格表20091009_欧玛威-7月最新空运价_香港联邦IP代理价格" xfId="584"/>
    <cellStyle name="_COE底价_汇通天下20120223B" xfId="585"/>
    <cellStyle name="_BSI市场统一销售价格表20091009_香港联邦IP代理价格" xfId="586"/>
    <cellStyle name="_ET_STYLE_NoName_00__HK 联邦大货特价_时代阳光同行报价2011-07-20" xfId="587"/>
    <cellStyle name="常规 143" xfId="588"/>
    <cellStyle name="常规_高保TNT申请价5-7" xfId="589"/>
    <cellStyle name="_BSI优势报价表SZX20100126 (1)" xfId="590"/>
    <cellStyle name="_KE_各航线销售价格20091030" xfId="591"/>
    <cellStyle name="9_深圳联邦IE价" xfId="592"/>
    <cellStyle name="_BSI优势报价表SZX20100121_欧玛威-7月最新空运价" xfId="593"/>
    <cellStyle name="_BSI优势报价表SZX20100126 (1)_香港联邦IP代理价格" xfId="594"/>
    <cellStyle name="_ET_STYLE_NoName_00__远东通讯录12月(客户)" xfId="595"/>
    <cellStyle name="_KE_各航线销售价格20091030_香港联邦IP代理价格" xfId="596"/>
    <cellStyle name="_BSI优势报价表SZX20100121_欧玛威-7月最新空运价_香港联邦IP代理价格" xfId="597"/>
    <cellStyle name="_BSI优势报价表SZX20100126 (1)_欧玛威-7月最新空运价" xfId="598"/>
    <cellStyle name="_KE_各航线销售价格20091030_欧玛威-7月最新空运价" xfId="599"/>
    <cellStyle name="_BSI优势报价表SZX20100126 (1)_欧玛威-7月最新空运价_香港联邦IP代理价格" xfId="600"/>
    <cellStyle name="_KE_各航线销售价格20091030_欧玛威-7月最新空运价_香港联邦IP代理价格" xfId="601"/>
    <cellStyle name="_COE底价 4 2_香港联邦IP代理价格" xfId="602"/>
    <cellStyle name="_COE底价 2 3 2 3 2" xfId="603"/>
    <cellStyle name="_C2 2" xfId="604"/>
    <cellStyle name="9_深圳联邦IE价_Sheet29" xfId="605"/>
    <cellStyle name="9_深圳联邦IE价_Sheet34" xfId="606"/>
    <cellStyle name="_CA 12月特价 1215更新 卖价" xfId="607"/>
    <cellStyle name="_CAN-CZ" xfId="608"/>
    <cellStyle name="_CAN-HU美线" xfId="609"/>
    <cellStyle name="_ET_STYLE_NoName_00_ 4_Sheet36" xfId="610"/>
    <cellStyle name="_ET_STYLE_NoName_00_ 4_Sheet41" xfId="611"/>
    <cellStyle name="_CAN-SV" xfId="612"/>
    <cellStyle name="_CEMS Tariff Summary Sheet_updated 27Nov07" xfId="613"/>
    <cellStyle name="常规 16" xfId="614"/>
    <cellStyle name="常规 21" xfId="615"/>
    <cellStyle name="_CEMS Tariff Summary Sheet_updated 27Nov07_香港联邦IP代理价格" xfId="616"/>
    <cellStyle name="_COE国内服务区域表（始发站广东）071129-同行_金舵报价表(）(2)1.3" xfId="617"/>
    <cellStyle name="_CES先达2009年2月份TNT报价" xfId="618"/>
    <cellStyle name="_CES先达2009年2月份TNT报价_DHL特价A4" xfId="619"/>
    <cellStyle name="_COE底价 4" xfId="620"/>
    <cellStyle name="_东方联球10月31号起代理价_嘉泰2012-04-25生效全套报价" xfId="621"/>
    <cellStyle name="_CES先达2009年2月份TNT报价_DHL特价A4_香港联邦IP代理价格" xfId="622"/>
    <cellStyle name="_CI_各航线销售价格200901105" xfId="623"/>
    <cellStyle name="_CES先达2009年2月份TNT报价_顺成to乐凯龙201203月01日更新(UPSvip)" xfId="624"/>
    <cellStyle name="_ET_STYLE_NoName_00__远东5月6日价A" xfId="625"/>
    <cellStyle name="_COE国内服务区域表（始发站广东）071129-同行_欧洲VIP促销价（五月）-" xfId="626"/>
    <cellStyle name="_CI_各航线销售价格200901105_香港联邦IP代理价格" xfId="627"/>
    <cellStyle name="_CES先达2009年2月份TNT报价_顺成to乐凯龙201203月01日更新(UPSvip)_香港联邦IP代理价格" xfId="628"/>
    <cellStyle name="_ET_STYLE_NoName_00__香港联邦代理IE经济价_6" xfId="629"/>
    <cellStyle name="_CI_各航线销售价格200901105_欧玛威-7月最新空运价_香港联邦IP代理价格" xfId="630"/>
    <cellStyle name="_东方UPS结算备忘录--香港UPS 20090613-T3_香港联邦IP代理价格" xfId="631"/>
    <cellStyle name="_CES先达2009年2月份TNT报价VIP版" xfId="632"/>
    <cellStyle name="_COE国内服务区域表（始发站广东）071129-直客_DHP&amp;DHK-香港DH促销价-20100511" xfId="633"/>
    <cellStyle name="_ET_STYLE_NoName_00__进口及其它服务费_航空公司运价（固定运力）DEC 18" xfId="634"/>
    <cellStyle name="_COE底价 2 3 4_香港联邦IP代理价格" xfId="635"/>
    <cellStyle name="差_Sheet12_1" xfId="636"/>
    <cellStyle name="_CI_各航线销售价格200901105_欧玛威-7月最新空运价" xfId="637"/>
    <cellStyle name="_东方UPS结算备忘录--香港UPS 20090613-T3" xfId="638"/>
    <cellStyle name="_CI_各航线销售价格20091218" xfId="639"/>
    <cellStyle name="_CI_各航线销售价格20091218_欧玛威-7月最新空运价" xfId="640"/>
    <cellStyle name="_CI_各航线销售价格20091218_欧玛威-7月最新空运价_香港联邦IP代理价格" xfId="641"/>
    <cellStyle name="_CI_各航线销售价格20091218_香港联邦IP代理价格" xfId="642"/>
    <cellStyle name="常规_Sheet1" xfId="643"/>
    <cellStyle name="_CI华航各航线销售价格20100104_香港联邦IP代理价格" xfId="644"/>
    <cellStyle name="_CI华航各航线销售价格20100129" xfId="645"/>
    <cellStyle name="_CI华航各航线销售价格20100129_欧玛威-7月最新空运价_香港联邦IP代理价格" xfId="646"/>
    <cellStyle name="_CI华航各航线销售价格20100129_香港联邦IP代理价格" xfId="647"/>
    <cellStyle name="_大陆DHL-B价" xfId="648"/>
    <cellStyle name="差_香港UPS红单特价B_Sheet4" xfId="649"/>
    <cellStyle name="_CI华航各航线销售价格20100205" xfId="650"/>
    <cellStyle name="_ET_STYLE_NoName_00__航班时刻表_航空公司运价（非固定运力）SEP 29_华南分公司报价(OCT 14)" xfId="651"/>
    <cellStyle name="常规_Sheet12" xfId="652"/>
    <cellStyle name="_CI华航各航线销售价格20100205_香港联邦IP代理价格" xfId="653"/>
    <cellStyle name="_COE国内服务区域表（始发站广东）071129-同行_DHP&amp;DHK-加拿大澳洲促销价-20100608-广东交货" xfId="654"/>
    <cellStyle name="_COE1008结算价" xfId="655"/>
    <cellStyle name="_ET_STYLE_NoName_00__航班时刻表_JI全货机欧洲_HU-北美" xfId="656"/>
    <cellStyle name="_COE底价 2 2 2 2" xfId="657"/>
    <cellStyle name="_COE底价 2 2 2_香港联邦IP代理价格" xfId="658"/>
    <cellStyle name="_COE底价 2 2 3 2_香港联邦IP代理价格" xfId="659"/>
    <cellStyle name="_COE底价_大陆DHL日本促销7.25_香港联邦IP代理价格" xfId="660"/>
    <cellStyle name="_COE底价 2 2 4 2" xfId="661"/>
    <cellStyle name="差_大陆DHL代理重货价_Sheet15" xfId="662"/>
    <cellStyle name="差_大陆DHL代理重货价_Sheet20" xfId="663"/>
    <cellStyle name="_COE底价 2 2 4 2_香港联邦IP代理价格" xfId="664"/>
    <cellStyle name="_ET_STYLE_NoName_00_ 6_Sheet9" xfId="665"/>
    <cellStyle name="_COE底价 2 2_香港联邦IP代理价格" xfId="666"/>
    <cellStyle name="_COE底价 2 3 2" xfId="667"/>
    <cellStyle name="_COE底价 2 5_香港联邦IP代理价格" xfId="668"/>
    <cellStyle name="_COE底价 2 3 2 2" xfId="669"/>
    <cellStyle name="_COE底价 2 3 6" xfId="670"/>
    <cellStyle name="_COE底价 2 3 2 2 2" xfId="671"/>
    <cellStyle name="_COE国内服务区域表（始发站广东）071129-同行_DHK-香港DH材积除6000促销价-20100304-广东 交货" xfId="672"/>
    <cellStyle name="_COE底价 2 3 2 2_香港联邦IP代理价格" xfId="673"/>
    <cellStyle name="_COE底价 2 3 2 3_香港联邦IP代理价格" xfId="674"/>
    <cellStyle name="_COE底价 2 3 2 4_香港联邦IP代理价格" xfId="675"/>
    <cellStyle name="_DHL.HK.KR.C及DHL.HK.A （2009.07.01 同行价）含中港以此为准 2" xfId="676"/>
    <cellStyle name="_ET_STYLE_NoName_00__DHL.HK.SX 20090506YFH给均辉的价格_DHL特价A4_香港联邦IP代理价格" xfId="677"/>
    <cellStyle name="_COE底价 2 3 2 5" xfId="678"/>
    <cellStyle name="_COE底价 2 3 2 5_香港联邦IP代理价格" xfId="679"/>
    <cellStyle name="样式 1_拓威百顺达2016年7月28日18：00报价 (1) (version 1)" xfId="680"/>
    <cellStyle name="_COE底价 2 3 2_香港联邦IP代理价格" xfId="681"/>
    <cellStyle name="_COE底价 2 6 2_香港联邦IP代理价格" xfId="682"/>
    <cellStyle name="_COE底价 2 3 3" xfId="683"/>
    <cellStyle name="_COE底价 2 3 3 2" xfId="684"/>
    <cellStyle name="_COE底价 2 3 3 2_香港联邦IP代理价格" xfId="685"/>
    <cellStyle name="_ET_STYLE_NoName_00__航班时刻表" xfId="686"/>
    <cellStyle name="_COE国内服务区域表（始发站广东）071129-同行_香港UPS出口费率表-2010年1月4日" xfId="687"/>
    <cellStyle name="_COE底价 2 3 4" xfId="688"/>
    <cellStyle name="0,0_x000d__x000a_NA_x000d__x000a_ 2" xfId="689"/>
    <cellStyle name="常规_SZ 2008-2-6dhl价" xfId="690"/>
    <cellStyle name="_COE底价 2 3 4 2" xfId="691"/>
    <cellStyle name="0,0_x000d__x000a_NA_x000d__x000a_ 2 2" xfId="692"/>
    <cellStyle name="_COE底价 2 3 5" xfId="693"/>
    <cellStyle name="0,0_x000d__x000a_NA_x000d__x000a_ 3" xfId="694"/>
    <cellStyle name="_COE底价 2 3 5_香港联邦IP代理价格" xfId="695"/>
    <cellStyle name="_YDSZ1" xfId="696"/>
    <cellStyle name="_COE底价 2 3_香港联邦IP代理价格" xfId="697"/>
    <cellStyle name="_COE底价 2 4 2" xfId="698"/>
    <cellStyle name="_DHL.HK.DF(原飞航给世必达）" xfId="699"/>
    <cellStyle name="_COE底价 2 4 2_香港联邦IP代理价格" xfId="700"/>
    <cellStyle name="_COE国内服务区域表（始发站广东）071129-同行_DHL特价A4" xfId="701"/>
    <cellStyle name="_COE底价 2 5" xfId="702"/>
    <cellStyle name="_COE底价 2 5 2_香港联邦IP代理价格" xfId="703"/>
    <cellStyle name="_COE底价 2 6_香港联邦IP代理价格" xfId="704"/>
    <cellStyle name="_COE底价 2 7_香港联邦IP代理价格" xfId="705"/>
    <cellStyle name="_COE底价 3" xfId="706"/>
    <cellStyle name="_Percent_EBIT BU 290601_Q2_2006_ ReviewTemplate_BBX" xfId="707"/>
    <cellStyle name="_COE底价 3 2" xfId="708"/>
    <cellStyle name="_底价带公式表(非自签)" xfId="709"/>
    <cellStyle name="_COE底价 3 2_香港联邦IP代理价格" xfId="710"/>
    <cellStyle name="_COE底价 3_香港联邦IP代理价格" xfId="711"/>
    <cellStyle name="표준 12" xfId="712"/>
    <cellStyle name="_COE底价 4 2" xfId="713"/>
    <cellStyle name="_COE底价 4_香港联邦IP代理价格" xfId="714"/>
    <cellStyle name="_东方联球10月31号起代理价_嘉泰2012-04-25生效全套报价_香港联邦IP代理价格" xfId="715"/>
    <cellStyle name="常规 111_Sheet1" xfId="716"/>
    <cellStyle name="_COE底价 5 2_香港联邦IP代理价格" xfId="717"/>
    <cellStyle name="_COE底价 5_香港联邦IP代理价格" xfId="718"/>
    <cellStyle name="_COE底价 6" xfId="719"/>
    <cellStyle name="常规_Sheet24_Sheet15" xfId="720"/>
    <cellStyle name="_COE底价 6_香港联邦IP代理价格" xfId="721"/>
    <cellStyle name="_COE底价_DHL特价A4" xfId="722"/>
    <cellStyle name="_COE底价_大陆DHL日本促销7.25" xfId="723"/>
    <cellStyle name="_COE底价_汇通天下20120210B_香港联邦IP代理价格" xfId="724"/>
    <cellStyle name="_COE底价_金舵报价表(）(2)1.3_香港联邦IP代理价格" xfId="725"/>
    <cellStyle name="_COE底价_联邦IE代理大货特惠价_香港联邦IP代理价格" xfId="726"/>
    <cellStyle name="_ET_STYLE_NoName_00_ 2 2_Sheet3" xfId="727"/>
    <cellStyle name="_COE底价_顺成to乐凯龙201203月01日更新(UPSvip)" xfId="728"/>
    <cellStyle name="_COE国内服务区域表（始发站广东）071129-同行" xfId="729"/>
    <cellStyle name="_ET_STYLE_NoName_00_ 4_Sheet37" xfId="730"/>
    <cellStyle name="_ET_STYLE_NoName_00_ 4_Sheet42" xfId="731"/>
    <cellStyle name="_广州环宇天马空运销售价格20080714_ADS_深圳 Aug_12" xfId="732"/>
    <cellStyle name="_COE国内服务区域表（始发站广东）071129-同行_DHP&amp;DHK-香港DH促销价-20100527" xfId="733"/>
    <cellStyle name="_DHL.CN.A 2009.11.01更新(数据分析对照表) 2" xfId="734"/>
    <cellStyle name="_KE 各航线销售价格20090610_欧玛威-7月最新空运价" xfId="735"/>
    <cellStyle name="_COE国内服务区域表（始发站广东）071129-同行_FIE&amp;FIP-香港FDX西欧促销价20100601" xfId="736"/>
    <cellStyle name="_COE国内服务区域表（始发站广东）071129-同行_东方联球4-16号起执行HK联邦整套报价4月16日" xfId="737"/>
    <cellStyle name="_COE国内服务区域表（始发站广东）071129-同行_东方联球整套2010-0204协议报价" xfId="738"/>
    <cellStyle name="差_香港UPS红单特价B_Sheet13" xfId="739"/>
    <cellStyle name="_COE国内服务区域表（始发站广东）071129-同行_东方联球整套2010-06-10VIP报价" xfId="740"/>
    <cellStyle name="_COE国内服务区域表（始发站广东）071129-同行_嘉泰2月22日生效大陆DHL全套报价" xfId="741"/>
    <cellStyle name="_COE国内服务区域表（始发站广东）071129-同行_香港UPS出口费率表-2010年1月4日_欧洲VIP促销价（五月）-" xfId="742"/>
    <cellStyle name="_COE国内服务区域表（始发站广东）071129-同行_香港UPS出口费率表-2010年1月4日_越航ＦＥＤ  特惠VIP精品价2010419" xfId="743"/>
    <cellStyle name="_ET_STYLE_NoName_00_ 6_Sheet3" xfId="744"/>
    <cellStyle name="_COE国内服务区域表（始发站广东）071129-同行_香港UPS出口费率表-2010年1月4日_越航ＵＰＳ  特惠VIP精品价0903" xfId="745"/>
    <cellStyle name="_COE国内服务区域表（始发站广东）071129-同行_越航ＦＥＤ  特惠VIP精品价2010419" xfId="746"/>
    <cellStyle name="_COE国内服务区域表（始发站广东）071129-直客" xfId="747"/>
    <cellStyle name="好_Sheet19" xfId="748"/>
    <cellStyle name="好_Sheet24" xfId="749"/>
    <cellStyle name="_COE国内服务区域表（始发站广东）071129-直客_DHK-香港DH材积除6000促销价-20100301-广东 交货" xfId="750"/>
    <cellStyle name="_COE国内服务区域表（始发站广东）071129-直客_DHK-香港DH材积除6000促销价-20100304-广东 交货" xfId="751"/>
    <cellStyle name="_COE国内服务区域表（始发站广东）071129-直客_DHK-香港DH材积除6000促销价-20100323" xfId="752"/>
    <cellStyle name="_COE国内服务区域表（始发站广东）071129-直客_大陆TNT经济促销" xfId="753"/>
    <cellStyle name="差_Sheet7_1" xfId="754"/>
    <cellStyle name="_COE国内服务区域表（始发站广东）071129-直客_东方联球4-16号起执行HK联邦整套报价4月16日" xfId="755"/>
    <cellStyle name="_COE国内服务区域表（始发站广东）071129-直客_东方联球整套2010-06-10VIP报价" xfId="756"/>
    <cellStyle name="_COE国内服务区域表（始发站广东）071129-直客_东方联球整套2010-08-08VIP报价" xfId="757"/>
    <cellStyle name="_COE国内服务区域表（始发站广东）071129-直客_汇通天下20110107B" xfId="758"/>
    <cellStyle name="_ET_STYLE_NoName_00__HK 联邦大货特价 2_香港联邦IP代理价格" xfId="759"/>
    <cellStyle name="_COE国内服务区域表（始发站广东）071129-直客_嘉泰2月22日生效大陆DHL全套报价" xfId="760"/>
    <cellStyle name="_ET_STYLE_NoName_00__DHL.HK.SX 20090506YFH给均辉的价格 2_香港联邦IP代理价格" xfId="761"/>
    <cellStyle name="_波而达09年5月香港TNT报价_顺成to乐凯龙201203月01日更新(UPSvip)" xfId="762"/>
    <cellStyle name="_COE国内服务区域表（始发站广东）071129-直客_金舵报价表(）(2)1.3" xfId="763"/>
    <cellStyle name="_COE国内服务区域表（始发站广东）071129-直客_欧洲VIP促销价（五月）-" xfId="764"/>
    <cellStyle name="_COE国内服务区域表（始发站广东）071129-直客_香港UPS出口费率表-2010年1月4日" xfId="765"/>
    <cellStyle name="_ET_STYLE_NoName_00__航班时刻表_JI全货机欧洲_BSI市场统一销售价格表2010304" xfId="766"/>
    <cellStyle name="_COE国内服务区域表（始发站广东）071129-直客_香港UPS出口费率表-2010年1月4日_东方联球整套2010-0107XYJ报价" xfId="767"/>
    <cellStyle name="_COE国内服务区域表（始发站广东）071129-直客_香港UPS出口费率表-2010年1月4日_欧洲VIP促销价（五月）-" xfId="768"/>
    <cellStyle name="差_Sheet15_1" xfId="769"/>
    <cellStyle name="_COE国内服务区域表（始发站广东）071129-直客_香港UPS出口费率表-2010年1月4日_越航ＦＥＤ  特惠VIP精品价2010419" xfId="770"/>
    <cellStyle name="_东方联球9月份同行价DDT_联邦IE代理大货特惠价" xfId="771"/>
    <cellStyle name="_COE国内服务区域表（始发站广东）071129-直客_香港UPS出口费率表-2010年1月4日_越航ＦＥＤ  特惠VIP精品价2010419_DHL特价A4" xfId="772"/>
    <cellStyle name="_航空公司运价（固定运力）OCT 20" xfId="773"/>
    <cellStyle name="常规_Sheet28" xfId="774"/>
    <cellStyle name="常规_Sheet33" xfId="775"/>
    <cellStyle name="_COE国内服务区域表（始发站广东）071129-直客_香港UPS出口费率表-2010年1月4日_越航ＵＰＳ  特惠VIP精品价0903" xfId="776"/>
    <cellStyle name="_COE国内服务区域表（始发站广东）071129-直客_越航ＦＥＤ  特惠VIP精品价2010419" xfId="777"/>
    <cellStyle name="_COE南美报价" xfId="778"/>
    <cellStyle name="_Coloader Tariff (28 Zone) YFHEX_eff 091109(查表) 2" xfId="779"/>
    <cellStyle name="_Comma" xfId="780"/>
    <cellStyle name="_Comparative Pricing Model_JP" xfId="781"/>
    <cellStyle name="_Comparative Pricing Model_JP 2" xfId="782"/>
    <cellStyle name="_Comparative Pricing Model_JP 3" xfId="783"/>
    <cellStyle name="_QR深圳始发中东非洲航线价格20100204_欧玛威-7月最新空运价" xfId="784"/>
    <cellStyle name="_Currency_~1876733" xfId="785"/>
    <cellStyle name="_ET_STYLE_NoName_00_ 2 2_Sheet16" xfId="786"/>
    <cellStyle name="_ET_STYLE_NoName_00_ 2 2_Sheet21" xfId="787"/>
    <cellStyle name="_ET_STYLE_NoName_00_ 6_Sheet27" xfId="788"/>
    <cellStyle name="_ET_STYLE_NoName_00_ 6_Sheet32" xfId="789"/>
    <cellStyle name="超链接_Sheet2" xfId="790"/>
    <cellStyle name="_Currency_2006 1.1" xfId="791"/>
    <cellStyle name="_DHL代理价_嘉泰2012-04-25生效全套报价_香港联邦IP代理价格" xfId="792"/>
    <cellStyle name="_ET_STYLE_NoName_00_ 5_Sheet10" xfId="793"/>
    <cellStyle name="_Currency_EBIT BU 290601" xfId="794"/>
    <cellStyle name="_Multiple_EBIT BU 290601_Input" xfId="795"/>
    <cellStyle name="9_Sheet1" xfId="796"/>
    <cellStyle name="_Currency_EBIT BU 290601_2006 1.1" xfId="797"/>
    <cellStyle name="_Currency_EBIT BU 290601_Input" xfId="798"/>
    <cellStyle name="_Currency_EBIT BU 290601_Q2_2006_ ReviewTemplate consol GC Express" xfId="799"/>
    <cellStyle name="_MultipleSpace_EBIT BU 290601_2006 1.1" xfId="800"/>
    <cellStyle name="_Currency_EBIT BU 290601_Q2_2006_ ReviewTemplate_BBX" xfId="801"/>
    <cellStyle name="_Currency_EBIT BU 290601_TREND 2002" xfId="802"/>
    <cellStyle name="_Currency_Input" xfId="803"/>
    <cellStyle name="_Currency_Q2_2006_ ReviewTemplate consol GC Express" xfId="804"/>
    <cellStyle name="_DHP-香港DH促销价-20100125" xfId="805"/>
    <cellStyle name="_Currency_Q2_2006_ ReviewTemplate_BBX" xfId="806"/>
    <cellStyle name="常规 12" xfId="807"/>
    <cellStyle name="_Currency_TREND 2002" xfId="808"/>
    <cellStyle name="超链接_香港UPS蓝单优惠价B" xfId="809"/>
    <cellStyle name="_CurrencySpace" xfId="810"/>
    <cellStyle name="_ET_STYLE_NoName_00_ 2_深圳联邦价格10-10_香港联邦IP代理价格" xfId="811"/>
    <cellStyle name="9_深圳联邦IP价" xfId="812"/>
    <cellStyle name="_CZ(南航)经PVG中转欧美航线销售价格20100723" xfId="813"/>
    <cellStyle name="_CZ-SZX" xfId="814"/>
    <cellStyle name="_CZ包板销售价_20080903" xfId="815"/>
    <cellStyle name="_ET_STYLE_NoName_00__香港联邦代理IE经济价_8" xfId="816"/>
    <cellStyle name="_CZ包板销售价_20080921" xfId="817"/>
    <cellStyle name="_DCP-大陆DH促销价-090401" xfId="818"/>
    <cellStyle name="_DCP-大陆DH促销价-090424" xfId="819"/>
    <cellStyle name="_ET_STYLE_NoName_00__航班时刻表_JI全货机欧洲" xfId="820"/>
    <cellStyle name="_Multiple_EBIT BU 290601_2006 1.1" xfId="821"/>
    <cellStyle name="_SAM-Rates-GHZ-sinotrans 22 APR_Book1_BSICAN-广州起步销售运价20100524" xfId="822"/>
    <cellStyle name="_DHL 20110701实行价格表" xfId="823"/>
    <cellStyle name="_DHL 96-香港价对比" xfId="824"/>
    <cellStyle name="_DHL.CN.A 2009.11.01更新(数据分析对照表)" xfId="825"/>
    <cellStyle name="_DHL.HK" xfId="826"/>
    <cellStyle name="_DHL.HK 2" xfId="827"/>
    <cellStyle name="差_香港UPS红单特价B_Sheet8" xfId="828"/>
    <cellStyle name="_DHL.HK.3P 给三鑫(20090101)" xfId="829"/>
    <cellStyle name="_ET_STYLE_NoName_00_ 5_Sheet26" xfId="830"/>
    <cellStyle name="_ET_STYLE_NoName_00_ 5_Sheet31" xfId="831"/>
    <cellStyle name="_DHL.HK.3P 给三鑫(20090101) 2" xfId="832"/>
    <cellStyle name="_DHL.HK.DF" xfId="833"/>
    <cellStyle name="_DHL.HK.DF(原飞航给三鑫） 2" xfId="834"/>
    <cellStyle name="_DHL.HK.DF(原飞航给世必达） 2" xfId="835"/>
    <cellStyle name="_国内件服务区域表1128_香港UPS出口费率表-2010年1月4日_嘉泰2012-04-25生效全套报价" xfId="836"/>
    <cellStyle name="_DHL.HK.DF_香港联邦IP代理价格" xfId="837"/>
    <cellStyle name="_DHL.HK.KR.C及DHL.HK.A （2009.07.01 同行价）含中港以此为准" xfId="838"/>
    <cellStyle name="好_Sheet35" xfId="839"/>
    <cellStyle name="好_Sheet40" xfId="840"/>
    <cellStyle name="_DHL.HK.KR.C及DHL.HK.A （2009.07.01 同行价）含中港以此为准 2_香港联邦IP代理价格" xfId="841"/>
    <cellStyle name="_DHL.HK.KR.C及DHL.HK.A （2009.07.01 同行价）含中港以此为准_DHL特价A4" xfId="842"/>
    <cellStyle name="_DHL.SZ.OU (20081014)_顺成to乐凯龙201203月01日更新(UPSvip)_香港联邦IP代理价格" xfId="843"/>
    <cellStyle name="_ET_STYLE_NoName_00__深圳联邦IE价" xfId="844"/>
    <cellStyle name="常规 163 3" xfId="845"/>
    <cellStyle name="_DHL.HK.KR.C及DHL.HK.A （2009.07.01 同行价）含中港以此为准_DHL特价A4_香港联邦IP代理价格" xfId="846"/>
    <cellStyle name="_DHL.HK.KR.C及DHL.HK.A （2009.07.01 同行价）含中港以此为准_Sheet1" xfId="847"/>
    <cellStyle name="_DHL.HK.KR.C及DHL.HK.A （2009.07.01 同行价）含中港以此为准_Sheet1_香港联邦IP代理价格" xfId="848"/>
    <cellStyle name="_DHL.HK.KR.C及DHL.HK.A （2009.07.01 同行价）含中港以此为准_金舵报价表(）(2)1.3" xfId="849"/>
    <cellStyle name="_DHL.HK.KR.C及DHL.HK.A （2009.07.01 同行价）含中港以此为准_金舵报价表(）(2)1.3_香港联邦IP代理价格" xfId="850"/>
    <cellStyle name="_DHL.HK.KR.C及DHL.HK.A （2009.07.01 同行价）含中港以此为准_联邦IE代理大货特惠价" xfId="851"/>
    <cellStyle name="_DHL.HK.KR.C及DHL.HK.A （2009.07.01 同行价）含中港以此为准_联邦IE代理大货特惠价_香港联邦IP代理价格" xfId="852"/>
    <cellStyle name="_DHL.HK.KR.C及DHL.HK.A （2009.07.01 同行价）含中港以此为准_世必达10年12月3号VIP" xfId="853"/>
    <cellStyle name="_DHL.HK.KR.C及DHL.HK.A （2009.07.01 同行价）含中港以此为准_世必达10年12月3号VIP_香港联邦IP代理价格" xfId="854"/>
    <cellStyle name="_DHL.HK.KR.C及DHL.HK.A （2009.07.01 同行价）含中港以此为准_顺成to乐凯龙201203月01日更新(UPSvip)" xfId="855"/>
    <cellStyle name="_DHL.HK.KR.C及DHL.HK.A （2009.07.01 同行价）含中港以此为准_顺成to乐凯龙201203月01日更新(UPSvip)_香港联邦IP代理价格" xfId="856"/>
    <cellStyle name="_DHL.HK.KR.C及DHL.HK.A （2009.07.01 同行价）含中港以此为准_香港联邦IP代理价格" xfId="857"/>
    <cellStyle name="_ET_STYLE_NoName_00_ 4_Sheet8" xfId="858"/>
    <cellStyle name="_DHL.HK.OU及DHL.HK.OU特价(20090215)华南" xfId="859"/>
    <cellStyle name="_ET_STYLE_NoName_00__航班时刻表_JI全货机欧洲_FJ-HKG" xfId="860"/>
    <cellStyle name="_DHL.HK.OU及DHL.HK.OU特价(20090215)华南 2" xfId="861"/>
    <cellStyle name="_DHL.HK.OU及DHL.HK.OU特价(20090215)华南 2_香港联邦IP代理价格" xfId="862"/>
    <cellStyle name="_DHL.HK.OU及DHL.HK.OU特价(20090215)华南_DHL特价A4" xfId="863"/>
    <cellStyle name="_DHL.HK.OU及DHL.HK.OU特价(20090215)华南_DHL特价A4_香港联邦IP代理价格" xfId="864"/>
    <cellStyle name="_DHL.HK.OU及DHL.HK.OU特价(20090215)华南_Sheet1" xfId="865"/>
    <cellStyle name="差_Sheet16" xfId="866"/>
    <cellStyle name="差_Sheet21" xfId="867"/>
    <cellStyle name="_DHL.HK.OU及DHL.HK.OU特价(20090215)华南_Sheet1_香港联邦IP代理价格" xfId="868"/>
    <cellStyle name="_DHL.HK.OU及DHL.HK.OU特价(20090215)华南_金舵报价表(）(2)1.3" xfId="869"/>
    <cellStyle name="_DHL.HK.OU及DHL.HK.OU特价(20090215)华南_金舵报价表(）(2)1.3_香港联邦IP代理价格" xfId="870"/>
    <cellStyle name="_DHL.HK.OU及DHL.HK.OU特价(20090215)华南_联邦IE代理大货特惠价" xfId="871"/>
    <cellStyle name="_DHL.HK.OU及DHL.HK.OU特价(20090215)华南_联邦IE代理大货特惠价_香港联邦IP代理价格" xfId="872"/>
    <cellStyle name="_DHL.HK.OU及DHL.HK.OU特价(20090215)华南_世必达10年12月3号VIP_香港联邦IP代理价格" xfId="873"/>
    <cellStyle name="_DHL.HK.OU及DHL.HK.OU特价(20090215)华南_顺成to乐凯龙201203月01日更新(UPSvip)" xfId="874"/>
    <cellStyle name="_ET_STYLE_NoName_00__进口及其它服务费_航空公司运价（非固定运力）AUG 18_航空公司运价（非固定运力）SEP 29_华南分公司报价(SEP 29) (4)" xfId="875"/>
    <cellStyle name="_DHL.HK.OU及DHL.HK.OU特价(20090215)华南_顺成to乐凯龙201203月01日更新(UPSvip)_香港联邦IP代理价格" xfId="876"/>
    <cellStyle name="_DHL.HK.OU及DHL.HK.OU特价(20090215)华南_香港联邦IP代理价格" xfId="877"/>
    <cellStyle name="9_深圳联邦IE价_Sheet38" xfId="878"/>
    <cellStyle name="9_深圳联邦IE价_Sheet43" xfId="879"/>
    <cellStyle name="_DHL.HK.TW.A 20090401生效" xfId="880"/>
    <cellStyle name="_航空公司运价（非固定运力）SEP 25" xfId="881"/>
    <cellStyle name="_DHL.SZ.OU (20081014)" xfId="882"/>
    <cellStyle name="_Sheet1_顺成to乐凯龙201203月01日更新(UPSvip)_香港联邦IP代理价格" xfId="883"/>
    <cellStyle name="_DHL.SZ.OU (20081014) 2" xfId="884"/>
    <cellStyle name="_DHL.SZ.OU (20081014) 2_香港联邦IP代理价格" xfId="885"/>
    <cellStyle name="_DHL.SZ.OU (20081014)_DHL特价A4" xfId="886"/>
    <cellStyle name="_DHL.SZ.OU (20081014)_DHL特价A4_香港联邦IP代理价格" xfId="887"/>
    <cellStyle name="_DHL.SZ.OU (20081014)_Sheet1" xfId="888"/>
    <cellStyle name="_DHL.SZ.OU (20081014)_Sheet1_香港联邦IP代理价格" xfId="889"/>
    <cellStyle name="_DHLY报价" xfId="890"/>
    <cellStyle name="好_Sheet7" xfId="891"/>
    <cellStyle name="_DHL.SZ.OU (20081014)_金舵报价表(）(2)1.3" xfId="892"/>
    <cellStyle name="_大陆DHL日本促销7.25" xfId="893"/>
    <cellStyle name="_DHL.SZ.OU (20081014)_金舵报价表(）(2)1.3_香港联邦IP代理价格" xfId="894"/>
    <cellStyle name="_DHL.SZ.OU (20081014)_联邦IE代理大货特惠价" xfId="895"/>
    <cellStyle name="_DHL.SZ.OU (20081014)_联邦IE代理大货特惠价_香港联邦IP代理价格" xfId="896"/>
    <cellStyle name="_DHL.SZ.OU (20081014)_世必达10年12月3号VIP" xfId="897"/>
    <cellStyle name="_DHL.SZ.OU (20081014)_顺成to乐凯龙201203月01日更新(UPSvip)" xfId="898"/>
    <cellStyle name="常规_香港DHL代理价" xfId="899"/>
    <cellStyle name="_DHL-K代理价" xfId="900"/>
    <cellStyle name="_DHL代理对比3" xfId="901"/>
    <cellStyle name="_DHL代理对比3_香港联邦IP代理价格" xfId="902"/>
    <cellStyle name="_DHL代理价" xfId="903"/>
    <cellStyle name="_DHL代理价 2" xfId="904"/>
    <cellStyle name="_DHL代理价 2_香港联邦IP代理价格" xfId="905"/>
    <cellStyle name="常规 137" xfId="906"/>
    <cellStyle name="常规 5 2" xfId="907"/>
    <cellStyle name="常规 142" xfId="908"/>
    <cellStyle name="_DHL代理价_嘉泰2012-04-25生效全套报价" xfId="909"/>
    <cellStyle name="_DHL代理价_联邦IE代理大货特惠价" xfId="910"/>
    <cellStyle name="_DHL代理价_联邦IE代理大货特惠价_香港联邦IP代理价格" xfId="911"/>
    <cellStyle name="_DHL代理价_深圳联邦IE特惠价" xfId="912"/>
    <cellStyle name="_DHL代理价_深圳联邦IE特惠价_香港联邦IP代理价格" xfId="913"/>
    <cellStyle name="_东方联球10月31号起代理价_联邦IE代理大货特惠价" xfId="914"/>
    <cellStyle name="_DHL代理价格" xfId="915"/>
    <cellStyle name="_ET_STYLE_NoName_00__DHL.HK.SX(2009.06给世必达）_世必达10年12月3号VIP" xfId="916"/>
    <cellStyle name="_DHL代理价格_1" xfId="917"/>
    <cellStyle name="_ET_STYLE_NoName_00__广州LH" xfId="918"/>
    <cellStyle name="_DHL代理价格_1_香港联邦IP代理价格" xfId="919"/>
    <cellStyle name="_DHL二线仿牌报价" xfId="920"/>
    <cellStyle name="_DHL-美国特惠价" xfId="921"/>
    <cellStyle name="_DHP-香港DH促销价-090915" xfId="922"/>
    <cellStyle name="_PercentSpace_Input" xfId="923"/>
    <cellStyle name="_DHL南美非洲特惠5000" xfId="924"/>
    <cellStyle name="_Multiple_Input" xfId="925"/>
    <cellStyle name="_DHL南美非洲特惠6000" xfId="926"/>
    <cellStyle name="9_深圳联邦IP价_Sheet14" xfId="927"/>
    <cellStyle name="_DHL抛货价格（深圳区）" xfId="928"/>
    <cellStyle name="_DHL特价A4" xfId="929"/>
    <cellStyle name="差_深圳联邦IP价_Sheet10" xfId="930"/>
    <cellStyle name="_DHL特价D1 2" xfId="931"/>
    <cellStyle name="_DHL特价D1_嘉泰2012-04-25生效全套报价" xfId="932"/>
    <cellStyle name="9_深圳联邦IE价_Sheet9" xfId="933"/>
    <cellStyle name="_DHL小货优势 " xfId="934"/>
    <cellStyle name="_ET_STYLE_NoName_00__叙利亚专线" xfId="935"/>
    <cellStyle name="_Multiple_EBIT BU 290601_Q2_2006_ ReviewTemplate_BBX" xfId="936"/>
    <cellStyle name="_DHP大货促销价(香港DH)-090323" xfId="937"/>
    <cellStyle name="差_大陆DHL代理重货价_Sheet13" xfId="938"/>
    <cellStyle name="_DHP大货促销价－080728" xfId="939"/>
    <cellStyle name="_DHP大货促销价－080728 散客价" xfId="940"/>
    <cellStyle name="_DHP大货促销价－080728 散客价 2" xfId="941"/>
    <cellStyle name="_DHP大货促销价－080806 散客价" xfId="942"/>
    <cellStyle name="_东方联球10月31号起代理价" xfId="943"/>
    <cellStyle name="_DHP大货促销价－080806 散客价 2" xfId="944"/>
    <cellStyle name="_东方联球10月31号起代理价 2" xfId="945"/>
    <cellStyle name="_DHP大货促销价－080806 协议价" xfId="946"/>
    <cellStyle name="_广州环宇天马空运销售价格20080714_ADS 深圳 May_05" xfId="947"/>
    <cellStyle name="差_深圳联邦IE价_Sheet6" xfId="948"/>
    <cellStyle name="_DHP大货促销价－080909" xfId="949"/>
    <cellStyle name="_DHP大货促销价-090323" xfId="950"/>
    <cellStyle name="_DHP大货促销价-090323_香港联邦IP代理价格" xfId="951"/>
    <cellStyle name="_SAM-Rates-GHZ-sinotrans 22 APR_BSICAN-广州起步销售运价20100524" xfId="952"/>
    <cellStyle name="常规_DHL.TWB.HX.A分区表_1" xfId="953"/>
    <cellStyle name="_DHP-香港DH促销价-090401" xfId="954"/>
    <cellStyle name="_ET_STYLE_NoName_00__航班时刻表_JI全货机欧洲_BSI-CI签约销售(r)" xfId="955"/>
    <cellStyle name="_DHP-香港DH促销价-090426" xfId="956"/>
    <cellStyle name="_ET_STYLE_NoName_00_ 2 2_Sheet9" xfId="957"/>
    <cellStyle name="_Percent" xfId="958"/>
    <cellStyle name="_DHP-香港DH促销价-090508" xfId="959"/>
    <cellStyle name="常规 163 3_Sheet40" xfId="960"/>
    <cellStyle name="常规_UPS蓝单特惠价（2010-1-5）" xfId="961"/>
    <cellStyle name="_DHP-香港DH促销价-090701" xfId="962"/>
    <cellStyle name="_DHP-香港DH促销价-090715" xfId="963"/>
    <cellStyle name="_DHP-香港DH促销价-090915（更新）" xfId="964"/>
    <cellStyle name="_DHP-香港DH促销价-090916" xfId="965"/>
    <cellStyle name="_DHP-香港DH促销价-091010" xfId="966"/>
    <cellStyle name="_DHP-香港DH美国促销价-091119" xfId="967"/>
    <cellStyle name="_DHP-香港DH美国促销价-091203" xfId="968"/>
    <cellStyle name="_DHP-香港DH美国促销价-20100125-广东交货" xfId="969"/>
    <cellStyle name="_DH美线大货促销价20080620" xfId="970"/>
    <cellStyle name="_DH美线大货促销价20080620 2" xfId="971"/>
    <cellStyle name="_ET_STYLE_NoName_00_ 5" xfId="972"/>
    <cellStyle name="_EK成本" xfId="973"/>
    <cellStyle name="_EK成本_香港联邦IP代理价格" xfId="974"/>
    <cellStyle name="_EMS公布价" xfId="975"/>
    <cellStyle name="_EMS公布价_香港联邦IP代理价格" xfId="976"/>
    <cellStyle name="_ESI rate card OB_2010 01 01_SA" xfId="977"/>
    <cellStyle name="_ET_STYLE_NoName_00_ 6_Sheet14" xfId="978"/>
    <cellStyle name="_ET_STYLE_NoName_00_" xfId="979"/>
    <cellStyle name="_ET_STYLE_NoName_00_ 2" xfId="980"/>
    <cellStyle name="_ET_STYLE_NoName_00_ 2 2" xfId="981"/>
    <cellStyle name="_ET_STYLE_NoName_00_ 2 2_Sheet10" xfId="982"/>
    <cellStyle name="_ET_STYLE_NoName_00_ 6_Sheet16" xfId="983"/>
    <cellStyle name="_ET_STYLE_NoName_00_ 6_Sheet21" xfId="984"/>
    <cellStyle name="_ET_STYLE_NoName_00_ 2 2_Sheet11" xfId="985"/>
    <cellStyle name="_ET_STYLE_NoName_00_ 6_Sheet17" xfId="986"/>
    <cellStyle name="_ET_STYLE_NoName_00_ 6_Sheet22" xfId="987"/>
    <cellStyle name="9_深圳福鑫10月29同行价格" xfId="988"/>
    <cellStyle name="_ET_STYLE_NoName_00_ 2 2_Sheet12" xfId="989"/>
    <cellStyle name="_ET_STYLE_NoName_00_ 6_Sheet18" xfId="990"/>
    <cellStyle name="_ET_STYLE_NoName_00_ 6_Sheet23" xfId="991"/>
    <cellStyle name="_ET_STYLE_NoName_00_ 2 2_Sheet13" xfId="992"/>
    <cellStyle name="_ET_STYLE_NoName_00_ 6_Sheet19" xfId="993"/>
    <cellStyle name="_ET_STYLE_NoName_00_ 6_Sheet24" xfId="994"/>
    <cellStyle name="_ET_STYLE_NoName_00_ 2 2_Sheet14" xfId="995"/>
    <cellStyle name="_ET_STYLE_NoName_00_ 6_Sheet25" xfId="996"/>
    <cellStyle name="_ET_STYLE_NoName_00_ 6_Sheet30" xfId="997"/>
    <cellStyle name="_ET_STYLE_NoName_00_ 2 2_Sheet15" xfId="998"/>
    <cellStyle name="_ET_STYLE_NoName_00_ 2 2_Sheet20" xfId="999"/>
    <cellStyle name="_ET_STYLE_NoName_00_ 6_Sheet26" xfId="1000"/>
    <cellStyle name="_ET_STYLE_NoName_00_ 6_Sheet31" xfId="1001"/>
    <cellStyle name="超链接_Sheet1" xfId="1002"/>
    <cellStyle name="_ET_STYLE_NoName_00_ 2 2_Sheet17" xfId="1003"/>
    <cellStyle name="_ET_STYLE_NoName_00_ 2 2_Sheet22" xfId="1004"/>
    <cellStyle name="_ET_STYLE_NoName_00_ 6_Sheet28" xfId="1005"/>
    <cellStyle name="_ET_STYLE_NoName_00_ 6_Sheet33" xfId="1006"/>
    <cellStyle name="超链接_Sheet3" xfId="1007"/>
    <cellStyle name="_ET_STYLE_NoName_00_ 2 2_Sheet18" xfId="1008"/>
    <cellStyle name="_ET_STYLE_NoName_00_ 2 2_Sheet23" xfId="1009"/>
    <cellStyle name="_ET_STYLE_NoName_00_ 6_Sheet29" xfId="1010"/>
    <cellStyle name="_ET_STYLE_NoName_00_ 6_Sheet34" xfId="1011"/>
    <cellStyle name="_ET_STYLE_NoName_00__日本专线_15_香港联邦IP代理价格" xfId="1012"/>
    <cellStyle name="超链接_Sheet4" xfId="1013"/>
    <cellStyle name="_ET_STYLE_NoName_00_ 2 2_Sheet19" xfId="1014"/>
    <cellStyle name="_ET_STYLE_NoName_00_ 2 2_Sheet24" xfId="1015"/>
    <cellStyle name="_ET_STYLE_NoName_00_ 6_Sheet35" xfId="1016"/>
    <cellStyle name="_ET_STYLE_NoName_00_ 6_Sheet40" xfId="1017"/>
    <cellStyle name="_ET_STYLE_NoName_00__进口及其它服务费_航空公司运价（非固定运力）AUG 18_航空公司运价（非固定运力）SEP 29_华南分公司报价(NOV 04)" xfId="1018"/>
    <cellStyle name="_GYD12月香港DHL特惠报价 2" xfId="1019"/>
    <cellStyle name="_ET_STYLE_NoName_00_ 2 2_Sheet2" xfId="1020"/>
    <cellStyle name="_ET_STYLE_NoName_00_ 2 2_Sheet25" xfId="1021"/>
    <cellStyle name="_ET_STYLE_NoName_00_ 2 2_Sheet30" xfId="1022"/>
    <cellStyle name="_ET_STYLE_NoName_00_ 6_Sheet36" xfId="1023"/>
    <cellStyle name="_ET_STYLE_NoName_00_ 6_Sheet41" xfId="1024"/>
    <cellStyle name="超链接_Sheet6" xfId="1025"/>
    <cellStyle name="_ET_STYLE_NoName_00_ 2 2_Sheet26" xfId="1026"/>
    <cellStyle name="_ET_STYLE_NoName_00_ 2 2_Sheet31" xfId="1027"/>
    <cellStyle name="_ET_STYLE_NoName_00_ 6_Sheet37" xfId="1028"/>
    <cellStyle name="_ET_STYLE_NoName_00_ 6_Sheet42" xfId="1029"/>
    <cellStyle name="_ET_STYLE_NoName_00_ 2 2_Sheet27" xfId="1030"/>
    <cellStyle name="_ET_STYLE_NoName_00_ 2 2_Sheet32" xfId="1031"/>
    <cellStyle name="_ET_STYLE_NoName_00_ 6_Sheet38" xfId="1032"/>
    <cellStyle name="_ET_STYLE_NoName_00_ 6_Sheet43" xfId="1033"/>
    <cellStyle name="_ET_STYLE_NoName_00__航班时刻表_JI全货机欧洲_HU-欧洲" xfId="1034"/>
    <cellStyle name="_ET_STYLE_NoName_00_ 2 2_Sheet28" xfId="1035"/>
    <cellStyle name="_ET_STYLE_NoName_00_ 2 2_Sheet33" xfId="1036"/>
    <cellStyle name="_ET_STYLE_NoName_00_ 6_Sheet39" xfId="1037"/>
    <cellStyle name="_ET_STYLE_NoName_00_ 6_Sheet44" xfId="1038"/>
    <cellStyle name="_ET_STYLE_NoName_00_ 2 2_Sheet29" xfId="1039"/>
    <cellStyle name="_ET_STYLE_NoName_00_ 2 2_Sheet34" xfId="1040"/>
    <cellStyle name="_ET_STYLE_NoName_00__日本专线_8_香港联邦IP代理价格" xfId="1041"/>
    <cellStyle name="_ET_STYLE_NoName_00_ 2 2_Sheet35" xfId="1042"/>
    <cellStyle name="_ET_STYLE_NoName_00_ 2 2_Sheet40" xfId="1043"/>
    <cellStyle name="_ET_STYLE_NoName_00_ 2 2_Sheet36" xfId="1044"/>
    <cellStyle name="_ET_STYLE_NoName_00_ 2 2_Sheet41" xfId="1045"/>
    <cellStyle name="_ET_STYLE_NoName_00__香港DHL特惠A分区" xfId="1046"/>
    <cellStyle name="_ET_STYLE_NoName_00_ 2 2_Sheet37" xfId="1047"/>
    <cellStyle name="_ET_STYLE_NoName_00_ 2 2_Sheet42" xfId="1048"/>
    <cellStyle name="_ET_STYLE_NoName_00_ 2 2_Sheet38" xfId="1049"/>
    <cellStyle name="_ET_STYLE_NoName_00_ 2 2_Sheet43" xfId="1050"/>
    <cellStyle name="_SAM-Rates-GHZ-sinotrans 22 APR_航空公司运价（非固定运力）NOV 04_华南分公司报价(NOV 11)" xfId="1051"/>
    <cellStyle name="_ET_STYLE_NoName_00_ 2 2_Sheet39" xfId="1052"/>
    <cellStyle name="_ET_STYLE_NoName_00_ 2 2_Sheet44" xfId="1053"/>
    <cellStyle name="_ET_STYLE_NoName_00_ 2 2_Sheet6" xfId="1054"/>
    <cellStyle name="_ET_STYLE_NoName_00_ 2 2_Sheet7" xfId="1055"/>
    <cellStyle name="_ET_STYLE_NoName_00__大陆DHL日本促销价" xfId="1056"/>
    <cellStyle name="_ET_STYLE_NoName_00_ 2 2_Sheet8" xfId="1057"/>
    <cellStyle name="_ET_STYLE_NoName_00_ 2_深圳联邦价格10-10" xfId="1058"/>
    <cellStyle name="_ET_STYLE_NoName_00_ 4_Sheet27" xfId="1059"/>
    <cellStyle name="_ET_STYLE_NoName_00_ 4_Sheet32" xfId="1060"/>
    <cellStyle name="常规_Sheet7_Sheet10" xfId="1061"/>
    <cellStyle name="_ET_STYLE_NoName_00_ 3" xfId="1062"/>
    <cellStyle name="_ET_STYLE_NoName_00_ 4" xfId="1063"/>
    <cellStyle name="_UPS同行价100301" xfId="1064"/>
    <cellStyle name="_ET_STYLE_NoName_00_ 4_Sheet1" xfId="1065"/>
    <cellStyle name="_ET_STYLE_NoName_00_ 4_Sheet10" xfId="1066"/>
    <cellStyle name="_ET_STYLE_NoName_00_ 4_Sheet11" xfId="1067"/>
    <cellStyle name="_ET_STYLE_NoName_00__111" xfId="1068"/>
    <cellStyle name="_ET_STYLE_NoName_00_ 4_Sheet12" xfId="1069"/>
    <cellStyle name="_ET_STYLE_NoName_00_ 4_Sheet13" xfId="1070"/>
    <cellStyle name="_ET_STYLE_NoName_00__香港DHL特惠" xfId="1071"/>
    <cellStyle name="_KE 各航线销售价格20090708" xfId="1072"/>
    <cellStyle name="_ET_STYLE_NoName_00_ 4_Sheet14" xfId="1073"/>
    <cellStyle name="_Sheet1_世必达10年12月3号VIP_香港联邦IP代理价格" xfId="1074"/>
    <cellStyle name="_ET_STYLE_NoName_00_ 4_Sheet15" xfId="1075"/>
    <cellStyle name="_ET_STYLE_NoName_00_ 4_Sheet20" xfId="1076"/>
    <cellStyle name="_ET_STYLE_NoName_00_ 4_Sheet16" xfId="1077"/>
    <cellStyle name="_ET_STYLE_NoName_00_ 4_Sheet21" xfId="1078"/>
    <cellStyle name="_ET_STYLE_NoName_00_ 4_Sheet17" xfId="1079"/>
    <cellStyle name="_ET_STYLE_NoName_00_ 4_Sheet22" xfId="1080"/>
    <cellStyle name="_ET_STYLE_NoName_00_ 4_Sheet18" xfId="1081"/>
    <cellStyle name="_ET_STYLE_NoName_00_ 4_Sheet23" xfId="1082"/>
    <cellStyle name="_ET_STYLE_NoName_00_ 4_Sheet19" xfId="1083"/>
    <cellStyle name="_ET_STYLE_NoName_00_ 4_Sheet24" xfId="1084"/>
    <cellStyle name="_ET_STYLE_NoName_00_ 4_Sheet2" xfId="1085"/>
    <cellStyle name="_ET_STYLE_NoName_00_ 4_Sheet25" xfId="1086"/>
    <cellStyle name="_ET_STYLE_NoName_00_ 4_Sheet30" xfId="1087"/>
    <cellStyle name="_ET_STYLE_NoName_00_ 4_Sheet26" xfId="1088"/>
    <cellStyle name="_ET_STYLE_NoName_00_ 4_Sheet31" xfId="1089"/>
    <cellStyle name="_ET_STYLE_NoName_00_ 4_Sheet28" xfId="1090"/>
    <cellStyle name="_ET_STYLE_NoName_00_ 4_Sheet33" xfId="1091"/>
    <cellStyle name="_ET_STYLE_NoName_00_ 4_Sheet29" xfId="1092"/>
    <cellStyle name="_ET_STYLE_NoName_00_ 4_Sheet34" xfId="1093"/>
    <cellStyle name="_ET_STYLE_NoName_00_ 4_Sheet3" xfId="1094"/>
    <cellStyle name="_ET_STYLE_NoName_00__远东协议价格" xfId="1095"/>
    <cellStyle name="_UPS红单特价" xfId="1096"/>
    <cellStyle name="_ET_STYLE_NoName_00_ 4_Sheet35" xfId="1097"/>
    <cellStyle name="_ET_STYLE_NoName_00_ 4_Sheet40" xfId="1098"/>
    <cellStyle name="_ET_STYLE_NoName_00__进口及其它服务费_航空公司运价（非固定运力）SEP 29_华南分公司报价(NOV 04)" xfId="1099"/>
    <cellStyle name="_ET_STYLE_NoName_00_ 4_Sheet38" xfId="1100"/>
    <cellStyle name="_ET_STYLE_NoName_00_ 4_Sheet43" xfId="1101"/>
    <cellStyle name="_ET_STYLE_NoName_00_ 4_Sheet39" xfId="1102"/>
    <cellStyle name="_ET_STYLE_NoName_00_ 4_Sheet44" xfId="1103"/>
    <cellStyle name="_ET_STYLE_NoName_00__进口及其它服务费_航空公司运价（非固定运力）SEP 15_Book1" xfId="1104"/>
    <cellStyle name="_ET_STYLE_NoName_00_ 4_Sheet4" xfId="1105"/>
    <cellStyle name="_ET_STYLE_NoName_00_ 4_Sheet5" xfId="1106"/>
    <cellStyle name="_ET_STYLE_NoName_00_ 4_Sheet6" xfId="1107"/>
    <cellStyle name="_ET_STYLE_NoName_00_ 4_Sheet9" xfId="1108"/>
    <cellStyle name="_东方联球5-12欧洲.中东.UPS部分国家促销价-新_香港联邦IP代理价格" xfId="1109"/>
    <cellStyle name="_ET_STYLE_NoName_00_ 5_Sheet1" xfId="1110"/>
    <cellStyle name="_ET_STYLE_NoName_00_ 5_Sheet12" xfId="1111"/>
    <cellStyle name="_ET_STYLE_NoName_00_ 5_Sheet13" xfId="1112"/>
    <cellStyle name="常规 126 4" xfId="1113"/>
    <cellStyle name="_ET_STYLE_NoName_00_ 5_Sheet14" xfId="1114"/>
    <cellStyle name="_ET_STYLE_NoName_00_ 5_Sheet15" xfId="1115"/>
    <cellStyle name="_ET_STYLE_NoName_00_ 5_Sheet20" xfId="1116"/>
    <cellStyle name="_ET_STYLE_NoName_00_ 5_Sheet16" xfId="1117"/>
    <cellStyle name="_ET_STYLE_NoName_00_ 5_Sheet21" xfId="1118"/>
    <cellStyle name="_ET_STYLE_NoName_00_ 5_Sheet17" xfId="1119"/>
    <cellStyle name="_ET_STYLE_NoName_00_ 5_Sheet22" xfId="1120"/>
    <cellStyle name="_ET_STYLE_NoName_00_ 5_Sheet18" xfId="1121"/>
    <cellStyle name="_ET_STYLE_NoName_00_ 5_Sheet23" xfId="1122"/>
    <cellStyle name="_ET_STYLE_NoName_00_ 5_Sheet19" xfId="1123"/>
    <cellStyle name="_ET_STYLE_NoName_00_ 5_Sheet24" xfId="1124"/>
    <cellStyle name="_ET_STYLE_NoName_00_ 5_Sheet2" xfId="1125"/>
    <cellStyle name="_ET_STYLE_NoName_00_ 5_Sheet25" xfId="1126"/>
    <cellStyle name="_ET_STYLE_NoName_00_ 5_Sheet30" xfId="1127"/>
    <cellStyle name="_ET_STYLE_NoName_00__深圳华蓝  （09.5.5）_DHL特价A4_香港联邦IP代理价格" xfId="1128"/>
    <cellStyle name="_ET_STYLE_NoName_00_ 5_Sheet27" xfId="1129"/>
    <cellStyle name="_ET_STYLE_NoName_00_ 5_Sheet32" xfId="1130"/>
    <cellStyle name="_PercentSpace_Q2_2006_ ReviewTemplate_BBX" xfId="1131"/>
    <cellStyle name="_ET_STYLE_NoName_00_ 5_Sheet28" xfId="1132"/>
    <cellStyle name="_ET_STYLE_NoName_00_ 5_Sheet33" xfId="1133"/>
    <cellStyle name="_KE_各航线销售价格20090903_欧玛威-7月最新空运价" xfId="1134"/>
    <cellStyle name="_ET_STYLE_NoName_00_ 5_Sheet29" xfId="1135"/>
    <cellStyle name="_ET_STYLE_NoName_00_ 5_Sheet34" xfId="1136"/>
    <cellStyle name="_ET_STYLE_NoName_00_ 5_Sheet3" xfId="1137"/>
    <cellStyle name="_ET_STYLE_NoName_00_ 5_Sheet35" xfId="1138"/>
    <cellStyle name="_ET_STYLE_NoName_00_ 5_Sheet40" xfId="1139"/>
    <cellStyle name="_ET_STYLE_NoName_00_ 5_Sheet36" xfId="1140"/>
    <cellStyle name="_ET_STYLE_NoName_00_ 5_Sheet41" xfId="1141"/>
    <cellStyle name="_ET_STYLE_NoName_00_ 5_Sheet37" xfId="1142"/>
    <cellStyle name="_ET_STYLE_NoName_00_ 5_Sheet42" xfId="1143"/>
    <cellStyle name="_ET_STYLE_NoName_00_ 5_Sheet38" xfId="1144"/>
    <cellStyle name="_ET_STYLE_NoName_00_ 5_Sheet43" xfId="1145"/>
    <cellStyle name="_ET_STYLE_NoName_00_ 5_Sheet39" xfId="1146"/>
    <cellStyle name="_ET_STYLE_NoName_00_ 5_Sheet44" xfId="1147"/>
    <cellStyle name="_ET_STYLE_NoName_00_ 5_Sheet4" xfId="1148"/>
    <cellStyle name="_ET_STYLE_NoName_00_ 5_Sheet5" xfId="1149"/>
    <cellStyle name="_ET_STYLE_NoName_00_ 5_Sheet6" xfId="1150"/>
    <cellStyle name="_Sheet1_金舵报价表(）(2)1.3_香港联邦IP代理价格" xfId="1151"/>
    <cellStyle name="_ET_STYLE_NoName_00_ 5_Sheet7" xfId="1152"/>
    <cellStyle name="_ET_STYLE_NoName_00_ 5_Sheet8" xfId="1153"/>
    <cellStyle name="_ET_STYLE_NoName_00_ 5_Sheet9" xfId="1154"/>
    <cellStyle name="常规 21 2" xfId="1155"/>
    <cellStyle name="_ET_STYLE_NoName_00_ 6" xfId="1156"/>
    <cellStyle name="_ET_STYLE_NoName_00_ 6_Sheet1" xfId="1157"/>
    <cellStyle name="_ET_STYLE_NoName_00_ 6_Sheet10" xfId="1158"/>
    <cellStyle name="_ET_STYLE_NoName_00_ 6_Sheet11" xfId="1159"/>
    <cellStyle name="_ET_STYLE_NoName_00_ 6_Sheet12" xfId="1160"/>
    <cellStyle name="_ET_STYLE_NoName_00__Book1_香港联邦IP代理价格" xfId="1161"/>
    <cellStyle name="_ET_STYLE_NoName_00_ 6_Sheet13" xfId="1162"/>
    <cellStyle name="_ET_STYLE_NoName_00_ 6_Sheet15" xfId="1163"/>
    <cellStyle name="_ET_STYLE_NoName_00_ 6_Sheet20" xfId="1164"/>
    <cellStyle name="9 2" xfId="1165"/>
    <cellStyle name="_ET_STYLE_NoName_00_ 6_Sheet2" xfId="1166"/>
    <cellStyle name="_ET_STYLE_NoName_00_ 6_Sheet4" xfId="1167"/>
    <cellStyle name="_ET_STYLE_NoName_00_ 6_Sheet5" xfId="1168"/>
    <cellStyle name="_ET_STYLE_NoName_00_ 6_Sheet6" xfId="1169"/>
    <cellStyle name="_ET_STYLE_NoName_00_ 6_Sheet7" xfId="1170"/>
    <cellStyle name="_ET_STYLE_NoName_00_ 7" xfId="1171"/>
    <cellStyle name="_ET_STYLE_NoName_00__0809同行价DHL" xfId="1172"/>
    <cellStyle name="_TNT价格 2" xfId="1173"/>
    <cellStyle name="_ET_STYLE_NoName_00__0809同行价DHL_kawa十二月份价格系列0812(1)" xfId="1174"/>
    <cellStyle name="_ET_STYLE_NoName_00__汇通天下20120210B" xfId="1175"/>
    <cellStyle name="_ET_STYLE_NoName_00__0809同行价DHL_kawa十二月份价格系列0812(VIP价格）" xfId="1176"/>
    <cellStyle name="_ET_STYLE_NoName_00__0809同行价DHL_UPS-081217" xfId="1177"/>
    <cellStyle name="_ET_STYLE_NoName_00__0809同行价DHL_十一月业务提成底价" xfId="1178"/>
    <cellStyle name="常规_Sheet36" xfId="1179"/>
    <cellStyle name="常规_Sheet41" xfId="1180"/>
    <cellStyle name="_ET_STYLE_NoName_00__0809同行价DHL_新十二月份中港价格表（同行）" xfId="1181"/>
    <cellStyle name="_ET_STYLE_NoName_00__0809同行价DHL_最新新DHL同行价" xfId="1182"/>
    <cellStyle name="_ET_STYLE_NoName_00__20100127-华南分公司代理报价(JAN 27)" xfId="1183"/>
    <cellStyle name="好_Sheet2" xfId="1184"/>
    <cellStyle name="_ET_STYLE_NoName_00__20100127-华南分公司代理报价(JAN 27)_香港联邦IP代理价格" xfId="1185"/>
    <cellStyle name="_SAM-Rates-GHZ-sinotrans 22 APR_Book1_BSI-CI签约销售(r)" xfId="1186"/>
    <cellStyle name="_ET_STYLE_NoName_00__2010年UPS全球公布价（2010-01-04）" xfId="1187"/>
    <cellStyle name="_ET_STYLE_NoName_00__Book1" xfId="1188"/>
    <cellStyle name="_ET_STYLE_NoName_00__Book2" xfId="1189"/>
    <cellStyle name="_大田0720" xfId="1190"/>
    <cellStyle name="_ET_STYLE_NoName_00__Book2_香港联邦IP代理价格" xfId="1191"/>
    <cellStyle name="_ET_STYLE_NoName_00__Book4" xfId="1192"/>
    <cellStyle name="_ET_STYLE_NoName_00__日本专线_7_香港联邦IP代理价格" xfId="1193"/>
    <cellStyle name="_ET_STYLE_NoName_00__Book4_香港联邦IP代理价格" xfId="1194"/>
    <cellStyle name="_ET_STYLE_NoName_00__BSI市场统一销售价格表20091009" xfId="1195"/>
    <cellStyle name="_ET_STYLE_NoName_00__均辉2011年3.31报价SZ111_香港联邦IP代理价格" xfId="1196"/>
    <cellStyle name="_ET_STYLE_NoName_00__BSI市场统一销售价格表20091009_香港联邦IP代理价格" xfId="1197"/>
    <cellStyle name="常规_Sheet7_1" xfId="1198"/>
    <cellStyle name="_ET_STYLE_NoName_00__CN-EMS" xfId="1199"/>
    <cellStyle name="_ET_STYLE_NoName_00__CN-EMS_香港联邦IP代理价格" xfId="1200"/>
    <cellStyle name="_东方联球2009年7月份同行价格编号修正版" xfId="1201"/>
    <cellStyle name="_ET_STYLE_NoName_00__DHL.A价" xfId="1202"/>
    <cellStyle name="_ET_STYLE_NoName_00__DHL.A价(非洲特价)" xfId="1203"/>
    <cellStyle name="_ET_STYLE_NoName_00__DHL.A价_1" xfId="1204"/>
    <cellStyle name="_ET_STYLE_NoName_00__DHL.A价_2" xfId="1205"/>
    <cellStyle name="_ET_STYLE_NoName_00__DHL.B价" xfId="1206"/>
    <cellStyle name="好_Sheet4" xfId="1207"/>
    <cellStyle name="_ET_STYLE_NoName_00__DHL.B价_1" xfId="1208"/>
    <cellStyle name="_ET_STYLE_NoName_00__DHL.B价_2" xfId="1209"/>
    <cellStyle name="_ET_STYLE_NoName_00__DHL.HK.SX 20090506YFH给均辉的价格" xfId="1210"/>
    <cellStyle name="_ET_STYLE_NoName_00__DHL.HK.SX 20090506YFH给均辉的价格 2" xfId="1211"/>
    <cellStyle name="_ET_STYLE_NoName_00__DHL.HK.SX 20090506YFH给均辉的价格_10年11月VIP" xfId="1212"/>
    <cellStyle name="_ET_STYLE_NoName_00__DHL.HK.SX 20090506YFH给均辉的价格_10年11月VIP_香港联邦IP代理价格" xfId="1213"/>
    <cellStyle name="_ET_STYLE_NoName_00__DHL.HK.SX 20090506YFH给均辉的价格_大陆DHL文件特惠价" xfId="1214"/>
    <cellStyle name="_ET_STYLE_NoName_00__Sheet1_联邦IE代理大货特惠价" xfId="1215"/>
    <cellStyle name="_ET_STYLE_NoName_00__DHL.HK.SX 20090506YFH给均辉的价格_大陆DHL文件特惠价_香港联邦IP代理价格" xfId="1216"/>
    <cellStyle name="_ET_STYLE_NoName_00__Sheet1_联邦IE代理大货特惠价_香港联邦IP代理价格" xfId="1217"/>
    <cellStyle name="_ET_STYLE_NoName_00__DHL.HK.SX 20090506YFH给均辉的价格_莱航联邦特价6" xfId="1218"/>
    <cellStyle name="_ET_STYLE_NoName_00__DHL.HK.SX 20090506YFH给均辉的价格_联邦IE代理大货特惠价" xfId="1219"/>
    <cellStyle name="_ET_STYLE_NoName_00__DHL.HK.SX 20090506YFH给均辉的价格_联邦IE代理大货特惠价_香港联邦IP代理价格" xfId="1220"/>
    <cellStyle name="9_深圳联邦IE价_Sheet11" xfId="1221"/>
    <cellStyle name="_ET_STYLE_NoName_00__DHL.HK.SX 20090506YFH给均辉的价格_时代阳光同行报价2011-07-20" xfId="1222"/>
    <cellStyle name="_ET_STYLE_NoName_00__DHL.HK.SX 20090506YFH给均辉的价格_时代阳光同行报价2011-07-20_香港联邦IP代理价格" xfId="1223"/>
    <cellStyle name="_ET_STYLE_NoName_00__DHL.HK.SX 20090506YFH给均辉的价格_世必达10年12月3号VIP" xfId="1224"/>
    <cellStyle name="9_深圳福鑫10月29同行价格_Sheet18" xfId="1225"/>
    <cellStyle name="9_深圳福鑫10月29同行价格_Sheet23" xfId="1226"/>
    <cellStyle name="_ET_STYLE_NoName_00__DHL.HK.SX 20090506YFH给均辉的价格_世必达10年12月3号VIP_香港联邦IP代理价格" xfId="1227"/>
    <cellStyle name="_ET_STYLE_NoName_00__DHL.HK.SX 20090506YFH给均辉的价格_香港联邦IP代理价格" xfId="1228"/>
    <cellStyle name="_ET_STYLE_NoName_00__进口及其它服务费_航空公司运价（固定运力）SEP 27_华南分公司报价(SEP 29)" xfId="1229"/>
    <cellStyle name="_ET_STYLE_NoName_00__DHL.HK.SX 20090506YFH给均辉的价格_新建 Microsoft Excel 工作表" xfId="1230"/>
    <cellStyle name="_ET_STYLE_NoName_00__DHL.HK.SX 20090506YFH给均辉的价格_新建 Microsoft Excel 工作表_香港联邦IP代理价格" xfId="1231"/>
    <cellStyle name="_ET_STYLE_NoName_00__DHL.HK.SX(2009.06给世必达）" xfId="1232"/>
    <cellStyle name="_ET_STYLE_NoName_00__Sheet1_越航ＦＥＤ  特惠VIP精品价20100102" xfId="1233"/>
    <cellStyle name="_ET_STYLE_NoName_00__DHL.HK.SX(2009.06给世必达） 2" xfId="1234"/>
    <cellStyle name="_ET_STYLE_NoName_00__DHL.HK.SX(2009.06给世必达） 2_香港联邦IP代理价格" xfId="1235"/>
    <cellStyle name="_ET_STYLE_NoName_00__DHL.HK.SX(2009.06给世必达）_10年11月VIP" xfId="1236"/>
    <cellStyle name="_超顺香港DHL（欧美）特价-6月14日执行！_香港联邦IP代理价格" xfId="1237"/>
    <cellStyle name="_ET_STYLE_NoName_00__DHL.HK.SX(2009.06给世必达）_10年11月VIP_香港联邦IP代理价格" xfId="1238"/>
    <cellStyle name="_ET_STYLE_NoName_00__DHL.HK.SX(2009.06给世必达）_Book2" xfId="1239"/>
    <cellStyle name="_ET_STYLE_NoName_00__DHL.HK.SX(2009.06给世必达）_Book2_香港联邦IP代理价格" xfId="1240"/>
    <cellStyle name="_ET_STYLE_NoName_00__DHL.HK.SX(2009.06给世必达）_DHL特价A4" xfId="1241"/>
    <cellStyle name="_副本KE 各航线销售价格20090506" xfId="1242"/>
    <cellStyle name="_ET_STYLE_NoName_00__DHL.HK.SX(2009.06给世必达）_DHL特价A4_香港联邦IP代理价格" xfId="1243"/>
    <cellStyle name="_ET_STYLE_NoName_00__进口及其它服务费_CAN-LH" xfId="1244"/>
    <cellStyle name="_副本KE 各航线销售价格20090506_香港联邦IP代理价格" xfId="1245"/>
    <cellStyle name="_ET_STYLE_NoName_00__DHL.HK.SX(2009.06给世必达）_大陆DHL文件特惠价" xfId="1246"/>
    <cellStyle name="9_深圳福鑫10月29同行价格_Sheet6" xfId="1247"/>
    <cellStyle name="_ET_STYLE_NoName_00__DHL.HK.SX(2009.06给世必达）_大陆DHL文件特惠价_香港联邦IP代理价格" xfId="1248"/>
    <cellStyle name="_ET_STYLE_NoName_00__DHL.HK.SX(2009.06给世必达）_莱航联邦特价6" xfId="1249"/>
    <cellStyle name="_ET_STYLE_NoName_00__DHL.HK.SX(2009.06给世必达）_莱航联邦特价6_香港联邦IP代理价格" xfId="1250"/>
    <cellStyle name="_ET_STYLE_NoName_00__DHL.HK.SX(2009.06给世必达）_联邦IE代理大货特惠价" xfId="1251"/>
    <cellStyle name="_ET_STYLE_NoName_00__DHL.HK.SX(2009.06给世必达）_联邦IE代理大货特惠价_香港联邦IP代理价格" xfId="1252"/>
    <cellStyle name="差_深圳联邦IP价_Sheet25" xfId="1253"/>
    <cellStyle name="差_深圳联邦IP价_Sheet30" xfId="1254"/>
    <cellStyle name="_ET_STYLE_NoName_00__DHL.HK.SX(2009.06给世必达）_时代阳光同行报价2011-07-20" xfId="1255"/>
    <cellStyle name="_ET_STYLE_NoName_00__Sheet1_大陆DHL文件特惠价" xfId="1256"/>
    <cellStyle name="_ET_STYLE_NoName_00__DHL.HK.SX(2009.06给世必达）_时代阳光同行报价2011-07-20_香港联邦IP代理价格" xfId="1257"/>
    <cellStyle name="_ET_STYLE_NoName_00__Sheet1_大陆DHL文件特惠价_香港联邦IP代理价格" xfId="1258"/>
    <cellStyle name="_ET_STYLE_NoName_00__DHL.HK.SX(2009.06给世必达）_世必达10年12月3号VIP_香港联邦IP代理价格" xfId="1259"/>
    <cellStyle name="_航空公司运价（非固定运力）JUN 04" xfId="1260"/>
    <cellStyle name="_ET_STYLE_NoName_00__DHL.HK.SX(2009.06给世必达）_香港联邦IP代理价格" xfId="1261"/>
    <cellStyle name="_ET_STYLE_NoName_00__DHL.HK.SX(2009.06给世必达）_新建 Microsoft Excel 工作表" xfId="1262"/>
    <cellStyle name="_ET_STYLE_NoName_00__深圳机场货运公司SAC-全日空广州始发运价20091201" xfId="1263"/>
    <cellStyle name="Normal 114" xfId="1264"/>
    <cellStyle name="_ET_STYLE_NoName_00__DHL.HK.SX(2009.06给世必达）_新建 Microsoft Excel 工作表_香港联邦IP代理价格" xfId="1265"/>
    <cellStyle name="_ET_STYLE_NoName_00__深圳机场货运公司SAC-全日空广州始发运价20091201_香港联邦IP代理价格" xfId="1266"/>
    <cellStyle name="_ET_STYLE_NoName_00__DHL-US" xfId="1267"/>
    <cellStyle name="_ET_STYLE_NoName_00__DHL-US_1" xfId="1268"/>
    <cellStyle name="_Sheet1_联邦IE代理大货特惠价" xfId="1269"/>
    <cellStyle name="_ET_STYLE_NoName_00__DHL-US_2" xfId="1270"/>
    <cellStyle name="_ET_STYLE_NoName_00__DHLY报价" xfId="1271"/>
    <cellStyle name="_ET_STYLE_NoName_00__DHL出货底价" xfId="1272"/>
    <cellStyle name="_ET_STYLE_NoName_00__HK 联邦大货特价_莱航联邦特价6" xfId="1273"/>
    <cellStyle name="_广州环宇天马空运销售价格20080714_ADS 深圳 May_20" xfId="1274"/>
    <cellStyle name="_ET_STYLE_NoName_00__DHL代理价_1" xfId="1275"/>
    <cellStyle name="_ET_STYLE_NoName_00__DHL代理价格" xfId="1276"/>
    <cellStyle name="Normal 3 2" xfId="1277"/>
    <cellStyle name="_ET_STYLE_NoName_00__DHL代理价格_香港联邦IP代理价格" xfId="1278"/>
    <cellStyle name="_ET_STYLE_NoName_00__DHL特价D1,D2" xfId="1279"/>
    <cellStyle name="_ET_STYLE_NoName_00__DHL特价D1,D2_香港联邦IP代理价格" xfId="1280"/>
    <cellStyle name="_ET_STYLE_NoName_00__EY" xfId="1281"/>
    <cellStyle name="_QR511新价" xfId="1282"/>
    <cellStyle name="_诚达通运VIP TO 远东12-9" xfId="1283"/>
    <cellStyle name="_ET_STYLE_NoName_00__EY_香港联邦IP代理价格" xfId="1284"/>
    <cellStyle name="_ET_STYLE_NoName_00__FE1联邦代理价" xfId="1285"/>
    <cellStyle name="_广州环宇天马空运销售价格20080714_ADS 深圳 Apr_29" xfId="1286"/>
    <cellStyle name="_ET_STYLE_NoName_00__HK 联邦大货特价" xfId="1287"/>
    <cellStyle name="_ET_STYLE_NoName_00__HK 联邦大货特价 2" xfId="1288"/>
    <cellStyle name="_ET_STYLE_NoName_00__HK 联邦大货特价_DHL特价A4" xfId="1289"/>
    <cellStyle name="_ET_STYLE_NoName_00__HK 联邦大货特价_DHL特价A4_香港联邦IP代理价格" xfId="1290"/>
    <cellStyle name="_ET_STYLE_NoName_00__HK 联邦大货特价_大陆DHL文件特惠价" xfId="1291"/>
    <cellStyle name="_SAC CO-LOAD RATE(01.MAY)_ADS 深圳 May_05" xfId="1292"/>
    <cellStyle name="差_大陆DHL代理重货价" xfId="1293"/>
    <cellStyle name="_ET_STYLE_NoName_00__HK 联邦大货特价_大陆DHL文件特惠价_香港联邦IP代理价格" xfId="1294"/>
    <cellStyle name="_ET_STYLE_NoName_00__航班时刻表_JI全货机欧洲_皆晋报价表(0719)" xfId="1295"/>
    <cellStyle name="_ET_STYLE_NoName_00__HK 联邦大货特价_莱航联邦特价6_香港联邦IP代理价格" xfId="1296"/>
    <cellStyle name="_ET_STYLE_NoName_00__HK 联邦大货特价_联邦IE代理大货特惠价" xfId="1297"/>
    <cellStyle name="_ET_STYLE_NoName_00__航班时刻表_航空公司运价（非固定运力）SEP 29_华南分公司报价(NOV 04)" xfId="1298"/>
    <cellStyle name="_ET_STYLE_NoName_00__HK 联邦大货特价_联邦IE代理大货特惠价_香港联邦IP代理价格" xfId="1299"/>
    <cellStyle name="_ET_STYLE_NoName_00__HK 联邦大货特价_时代阳光同行报价2011-07-20_香港联邦IP代理价格" xfId="1300"/>
    <cellStyle name="_ET_STYLE_NoName_00__HK 联邦大货特价_香港联邦IP代理价格" xfId="1301"/>
    <cellStyle name="_QR深圳始发中东非洲航线价格20100114_欧玛威-7月最新空运价" xfId="1302"/>
    <cellStyle name="_ET_STYLE_NoName_00__HK 联邦大货特价_新建 Microsoft Excel 工作表" xfId="1303"/>
    <cellStyle name="_SAM-Rates-GHZ-sinotrans 22 APR_航空公司运价（非固定运力）AUG 18_航空公司运价（非固定运力）SEP 29_华南分公司报价(NOV 04)" xfId="1304"/>
    <cellStyle name="常规_Sheet7_Sheet7" xfId="1305"/>
    <cellStyle name="_ET_STYLE_NoName_00__HK 联邦大货特价_新建 Microsoft Excel 工作表_香港联邦IP代理价格" xfId="1306"/>
    <cellStyle name="差_深圳联邦IE价" xfId="1307"/>
    <cellStyle name="_ET_STYLE_NoName_00__HKDHL+HK-YH" xfId="1308"/>
    <cellStyle name="_ET_STYLE_NoName_00__HU底价带公式表" xfId="1309"/>
    <cellStyle name="_YFH-HK.DHL" xfId="1310"/>
    <cellStyle name="_东南亚专线_香港联邦IP代理价格" xfId="1311"/>
    <cellStyle name="_ET_STYLE_NoName_00__HU底价带公式表_香港联邦IP代理价格" xfId="1312"/>
    <cellStyle name="_ET_STYLE_NoName_00__kawa十二月份价格系列0812(1)" xfId="1313"/>
    <cellStyle name="_ET_STYLE_NoName_00__kawa十二月份价格系列0812(VIP价格）" xfId="1314"/>
    <cellStyle name="_ET_STYLE_NoName_00__kawa十二月份价格系列0812(VIP价格）_整套价格" xfId="1315"/>
    <cellStyle name="_MultipleSpace_Q2_2006_ ReviewTemplate_BBX" xfId="1316"/>
    <cellStyle name="_邦达DHL不计材积同行价格（0806)(1)" xfId="1317"/>
    <cellStyle name="_ET_STYLE_NoName_00__kawa十二月份价格系列0812(VIP价格）_整套价格 2" xfId="1318"/>
    <cellStyle name="_ET_STYLE_NoName_00__kawa十二月份价格系列0812(VIP价格）_整套价格 2_Sheet10" xfId="1319"/>
    <cellStyle name="_ET_STYLE_NoName_00__kawa十二月份价格系列0812(VIP价格）_整套价格 2_Sheet11" xfId="1320"/>
    <cellStyle name="_ET_STYLE_NoName_00__kawa十二月份价格系列0812(VIP价格）_整套价格 2_Sheet12" xfId="1321"/>
    <cellStyle name="_ET_STYLE_NoName_00__kawa十二月份价格系列0812(VIP价格）_整套价格 2_Sheet13" xfId="1322"/>
    <cellStyle name="_ET_STYLE_NoName_00__kawa十二月份价格系列0812(VIP价格）_整套价格 2_Sheet14" xfId="1323"/>
    <cellStyle name="_ET_STYLE_NoName_00__kawa十二月份价格系列0812(VIP价格）_整套价格 2_Sheet15" xfId="1324"/>
    <cellStyle name="_ET_STYLE_NoName_00__kawa十二月份价格系列0812(VIP价格）_整套价格 2_Sheet20" xfId="1325"/>
    <cellStyle name="_ET_STYLE_NoName_00__kawa十二月份价格系列0812(VIP价格）_整套价格 2_Sheet16" xfId="1326"/>
    <cellStyle name="_ET_STYLE_NoName_00__kawa十二月份价格系列0812(VIP价格）_整套价格 2_Sheet21" xfId="1327"/>
    <cellStyle name="_GYD12月香港DHL特惠报价_嘉泰2012-04-25生效全套报价_香港联邦IP代理价格" xfId="1328"/>
    <cellStyle name="_ET_STYLE_NoName_00__kawa十二月份价格系列0812(VIP价格）_整套价格 2_Sheet17" xfId="1329"/>
    <cellStyle name="_ET_STYLE_NoName_00__kawa十二月份价格系列0812(VIP价格）_整套价格 2_Sheet22" xfId="1330"/>
    <cellStyle name="_ET_STYLE_NoName_00__kawa十二月份价格系列0812(VIP价格）_整套价格 2_Sheet18" xfId="1331"/>
    <cellStyle name="_ET_STYLE_NoName_00__kawa十二月份价格系列0812(VIP价格）_整套价格 2_Sheet23" xfId="1332"/>
    <cellStyle name="_ET_STYLE_NoName_00__kawa十二月份价格系列0812(VIP价格）_整套价格 2_Sheet2" xfId="1333"/>
    <cellStyle name="_ET_STYLE_NoName_00__kawa十二月份价格系列0812(VIP价格）_整套价格 2_Sheet3" xfId="1334"/>
    <cellStyle name="_国内件服务区域表1128_金舵报价表(）(2)1.3" xfId="1335"/>
    <cellStyle name="_ET_STYLE_NoName_00__kawa十二月份价格系列0812(VIP价格）_整套价格 2_Sheet4" xfId="1336"/>
    <cellStyle name="_ET_STYLE_NoName_00__kawa十二月份价格系列0812(VIP价格）_整套价格 2_Sheet7" xfId="1337"/>
    <cellStyle name="_ET_STYLE_NoName_00__kawa十二月份价格系列0812(VIP价格）_整套价格 2_Sheet8" xfId="1338"/>
    <cellStyle name="_ET_STYLE_NoName_00__kawa十二月份价格系列0812(VIP价格）_整套价格 2_Sheet9" xfId="1339"/>
    <cellStyle name="千位分隔_MSR对比价" xfId="1340"/>
    <cellStyle name="_ET_STYLE_NoName_00__LAGOS海空专线推广" xfId="1341"/>
    <cellStyle name="_ET_STYLE_NoName_00__LAGOS海空专线推广_香港联邦IP代理价格" xfId="1342"/>
    <cellStyle name="_ET_STYLE_NoName_00__OMW-包税到门专线(25MAY2009)" xfId="1343"/>
    <cellStyle name="_ET_STYLE_NoName_00__OMW-包税到门专线(25MAY2009)_香港联邦IP代理价格" xfId="1344"/>
    <cellStyle name="_ET_STYLE_NoName_00__sea-air service" xfId="1345"/>
    <cellStyle name="_ET_STYLE_NoName_00__sea-air service_香港联邦IP代理价格" xfId="1346"/>
    <cellStyle name="常规_06月YFH给联球报价总表" xfId="1347"/>
    <cellStyle name="_ET_STYLE_NoName_00__Sheet1" xfId="1348"/>
    <cellStyle name="超链接_Sheet44" xfId="1349"/>
    <cellStyle name="_ET_STYLE_NoName_00__Sheet1 2" xfId="1350"/>
    <cellStyle name="_ET_STYLE_NoName_00__Sheet1 2_香港联邦IP代理价格" xfId="1351"/>
    <cellStyle name="_ET_STYLE_NoName_00__Sheet1_09年06月价格更新版(广州）" xfId="1352"/>
    <cellStyle name="_ET_STYLE_NoName_00__Sheet1_10年11月VIP" xfId="1353"/>
    <cellStyle name="9_深圳联邦IE价_Sheet6" xfId="1354"/>
    <cellStyle name="_ET_STYLE_NoName_00__Sheet1_10年11月VIP_香港联邦IP代理价格" xfId="1355"/>
    <cellStyle name="_ET_STYLE_NoName_00__澳门联邦代理价" xfId="1356"/>
    <cellStyle name="_ET_STYLE_NoName_00__Sheet1_10月销售价格-1" xfId="1357"/>
    <cellStyle name="_ET_STYLE_NoName_00__Sheet1_DHK-香港DH材积除6000促销价-20100301-广东交货" xfId="1358"/>
    <cellStyle name="_ET_STYLE_NoName_00__Sheet1_DHK-香港DH材积除6000促销价-20100301-广东交货_DHL特价A4" xfId="1359"/>
    <cellStyle name="_ET_STYLE_NoName_00__Sheet1_DHK-香港DH材积除6000促销价-20100301-广东交货_DHL特价A4_香港联邦IP代理价格" xfId="1360"/>
    <cellStyle name="_ET_STYLE_NoName_00__Sheet1_DHL特价D1,D2" xfId="1361"/>
    <cellStyle name="_ET_STYLE_NoName_00__均辉2011-1-1预报价SZ111 2_香港联邦IP代理价格" xfId="1362"/>
    <cellStyle name="_SAM-Rates-GHZ-sinotrans 22 APR_航空公司运价（非固定运力）SEP 29_华南分公司报价(NOV 11)" xfId="1363"/>
    <cellStyle name="_ET_STYLE_NoName_00__Sheet1_Sheet1" xfId="1364"/>
    <cellStyle name="_ET_STYLE_NoName_00__Sheet1_Sheet1_香港联邦IP代理价格" xfId="1365"/>
    <cellStyle name="_ET_STYLE_NoName_00__Sheet1_东方联球9月份同行价TD" xfId="1366"/>
    <cellStyle name="_ET_STYLE_NoName_00__Sheet1_东方联球9月份同行价TD_香港联邦IP代理价格" xfId="1367"/>
    <cellStyle name="_ET_STYLE_NoName_00__Sheet1_嘉泰2012-04-25生效全套报价" xfId="1368"/>
    <cellStyle name="_ET_STYLE_NoName_00__Sheet1_嘉泰2012-04-25生效全套报价_香港联邦IP代理价格" xfId="1369"/>
    <cellStyle name="_ET_STYLE_NoName_00__Sheet1_金舵报价表(）(2)1.3" xfId="1370"/>
    <cellStyle name="_航空公司运价（非固定运力）JAN 06" xfId="1371"/>
    <cellStyle name="差_深圳联邦IP价_Sheet8" xfId="1372"/>
    <cellStyle name="_ET_STYLE_NoName_00__Sheet1_金舵报价表(）(2)1.3_香港联邦IP代理价格" xfId="1373"/>
    <cellStyle name="_ET_STYLE_NoName_00__Sheet1_莱航联邦特价6" xfId="1374"/>
    <cellStyle name="_ET_STYLE_NoName_00__Sheet1_莱航联邦特价6_香港联邦IP代理价格" xfId="1375"/>
    <cellStyle name="_ET_STYLE_NoName_00__Sheet1_欧洲VIP促销价（五月）-" xfId="1376"/>
    <cellStyle name="_ET_STYLE_NoName_00__Sheet1_欧洲VIP促销价（五月）-_香港联邦IP代理价格" xfId="1377"/>
    <cellStyle name="_Sheet1" xfId="1378"/>
    <cellStyle name="_ET_STYLE_NoName_00__Sheet1_世必达10年12月3号VIP" xfId="1379"/>
    <cellStyle name="_ET_STYLE_NoName_00__Sheet1_世必达10年12月3号VIP_香港联邦IP代理价格" xfId="1380"/>
    <cellStyle name="_ET_STYLE_NoName_00__Sheet1_顺成to乐凯龙201203月01日更新(UPSvip)" xfId="1381"/>
    <cellStyle name="_ET_STYLE_NoName_00__Sheet1_顺成to乐凯龙201203月01日更新(UPSvip)_香港联邦IP代理价格" xfId="1382"/>
    <cellStyle name="_ET_STYLE_NoName_00__Sheet1_新建 Microsoft Excel 工作表" xfId="1383"/>
    <cellStyle name="_ET_STYLE_NoName_00__Sheet1_越航ＦＥＤ  特惠VIP精品价2010419" xfId="1384"/>
    <cellStyle name="_ET_STYLE_NoName_00__Sheet13" xfId="1385"/>
    <cellStyle name="差_深圳联邦IP价_Sheet26" xfId="1386"/>
    <cellStyle name="差_深圳联邦IP价_Sheet31" xfId="1387"/>
    <cellStyle name="_ET_STYLE_NoName_00__Sheet13_香港联邦IP代理价格" xfId="1388"/>
    <cellStyle name="_ET_STYLE_NoName_00__Sheet17" xfId="1389"/>
    <cellStyle name="差_深圳联邦IP价_Sheet35" xfId="1390"/>
    <cellStyle name="差_深圳联邦IP价_Sheet40" xfId="1391"/>
    <cellStyle name="_ET_STYLE_NoName_00__Sheet17_香港联邦IP代理价格" xfId="1392"/>
    <cellStyle name="_ET_STYLE_NoName_00__Sheet23_2" xfId="1393"/>
    <cellStyle name="_ET_STYLE_NoName_00__Sheet23_2_香港联邦IP代理价格" xfId="1394"/>
    <cellStyle name="9_深圳联邦IE价_Sheet26" xfId="1395"/>
    <cellStyle name="9_深圳联邦IE价_Sheet31" xfId="1396"/>
    <cellStyle name="_ET_STYLE_NoName_00__Sheet24" xfId="1397"/>
    <cellStyle name="_ET_STYLE_NoName_00__日本专线_5" xfId="1398"/>
    <cellStyle name="差_深圳联邦IP价_Sheet37" xfId="1399"/>
    <cellStyle name="差_深圳联邦IP价_Sheet42" xfId="1400"/>
    <cellStyle name="_ET_STYLE_NoName_00__Sheet24_香港联邦IP代理价格" xfId="1401"/>
    <cellStyle name="_ET_STYLE_NoName_00__日本专线_5_香港联邦IP代理价格" xfId="1402"/>
    <cellStyle name="常规 2 3 2" xfId="1403"/>
    <cellStyle name="_ET_STYLE_NoName_00__Sheet3" xfId="1404"/>
    <cellStyle name="_ET_STYLE_NoName_00__Sheet4_香港联邦IP代理价格" xfId="1405"/>
    <cellStyle name="_ET_STYLE_NoName_00__TO 龙顺达林生华仁报价2011年7月5日执行" xfId="1406"/>
    <cellStyle name="差_香港UPS红单特价B_Sheet14" xfId="1407"/>
    <cellStyle name="_ET_STYLE_NoName_00__TR(虎航)线深圳始发SIN销售价20100719" xfId="1408"/>
    <cellStyle name="_ET_STYLE_NoName_00__UPS-081217" xfId="1409"/>
    <cellStyle name="_ET_STYLE_NoName_00__YDSZ1" xfId="1410"/>
    <cellStyle name="_ET_STYLE_NoName_00__YDSZ1_香港联邦IP代理价格" xfId="1411"/>
    <cellStyle name="_ET_STYLE_NoName_00__澳门联邦代理价_香港联邦IP代理价格" xfId="1412"/>
    <cellStyle name="_ET_STYLE_NoName_00__香港DHL日本促销价" xfId="1413"/>
    <cellStyle name="_ET_STYLE_NoName_00__超顺FEDEX促销价" xfId="1414"/>
    <cellStyle name="_ET_STYLE_NoName_00__超顺FEDEX促销价_DHL特价A4" xfId="1415"/>
    <cellStyle name="_ET_STYLE_NoName_00__超顺FEDEX促销价_DHL特价A4_香港联邦IP代理价格" xfId="1416"/>
    <cellStyle name="_ET_STYLE_NoName_00__超顺FEDEX促销价_香港联邦IP代理价格" xfId="1417"/>
    <cellStyle name="_ET_STYLE_NoName_00__大陆DHL%20促销价11.2.20-VIP(1)" xfId="1418"/>
    <cellStyle name="_ET_STYLE_NoName_00__大陆DHL促销价4-16" xfId="1419"/>
    <cellStyle name="常规 142 2" xfId="1420"/>
    <cellStyle name="_ET_STYLE_NoName_00__大陆DHL日本促销7.25" xfId="1421"/>
    <cellStyle name="_SAM-Rates-GHZ-sinotrans 22 APR_航空公司运价（非固定运力）AUG 18_航空公司运价（非固定运力）SEP 29_华南分公司报价(SEP 29) (4)_华南分公司报价(NOV 11)" xfId="1422"/>
    <cellStyle name="_ET_STYLE_NoName_00__大陆FEDEX-IE仿牌含油价" xfId="1423"/>
    <cellStyle name="_ET_STYLE_NoName_00__迪拜手机包税到门价格" xfId="1424"/>
    <cellStyle name="_ET_STYLE_NoName_00__迪拜手机包税到门价格_香港联邦IP代理价格" xfId="1425"/>
    <cellStyle name="差_深圳联邦IE价_Sheet14" xfId="1426"/>
    <cellStyle name="_ET_STYLE_NoName_00__底价带公式表(非自签)" xfId="1427"/>
    <cellStyle name="9_Sheet18" xfId="1428"/>
    <cellStyle name="9_Sheet23" xfId="1429"/>
    <cellStyle name="_ET_STYLE_NoName_00__底价带公式表(非自签)_香港联邦IP代理价格" xfId="1430"/>
    <cellStyle name="_ET_STYLE_NoName_00__航班时刻表_航空公司运价（非固定运力）SEP 29_华南分公司报价(SEP 29) (4)" xfId="1431"/>
    <cellStyle name="_ET_STYLE_NoName_00__东莞联中8月份报价110804P" xfId="1432"/>
    <cellStyle name="Normal_HK_IPEXPT_Special" xfId="1433"/>
    <cellStyle name="_ET_STYLE_NoName_00__封面" xfId="1434"/>
    <cellStyle name="_ET_STYLE_NoName_00__封面_香港联邦IP代理价格" xfId="1435"/>
    <cellStyle name="常规 163_Sheet1" xfId="1436"/>
    <cellStyle name="_ET_STYLE_NoName_00__航班时刻表_Book1" xfId="1437"/>
    <cellStyle name="_ET_STYLE_NoName_00__航班时刻表_CAN-LH" xfId="1438"/>
    <cellStyle name="_ET_STYLE_NoName_00__航班时刻表_HU报价表" xfId="1439"/>
    <cellStyle name="_NX澳航国际线价格20090520_香港联邦IP代理价格" xfId="1440"/>
    <cellStyle name="_ET_STYLE_NoName_00__航班时刻表_JI全货机欧洲_AK &amp; FD" xfId="1441"/>
    <cellStyle name="_ET_STYLE_NoName_00__航班时刻表_JI全货机欧洲_BSI市场统一销售价格表20090926" xfId="1442"/>
    <cellStyle name="_MultipleSpace_EBIT BU 290601_TREND 2002" xfId="1443"/>
    <cellStyle name="_ET_STYLE_NoName_00__航班时刻表_JI全货机欧洲_BSI市场统一销售价格表20091231" xfId="1444"/>
    <cellStyle name="9_Sheet39" xfId="1445"/>
    <cellStyle name="9_Sheet44" xfId="1446"/>
    <cellStyle name="_ET_STYLE_NoName_00__航班时刻表_JI全货机欧洲_BSI市场统一销售价格表20100104" xfId="1447"/>
    <cellStyle name="_ET_STYLE_NoName_00__航班时刻表_JI全货机欧洲_BSI市场统一销售价格表20100113" xfId="1448"/>
    <cellStyle name="_ET_STYLE_NoName_00__航班时刻表_JI全货机欧洲_BSI市场统一销售价格表2010302" xfId="1449"/>
    <cellStyle name="_ET_STYLE_NoName_00__航班时刻表_JI全货机欧洲_LH-SZX" xfId="1450"/>
    <cellStyle name="_SAM-Rates-GHZ-sinotrans 22 APR" xfId="1451"/>
    <cellStyle name="_ET_STYLE_NoName_00__航班时刻表_JI全货机欧洲_Sheet1" xfId="1452"/>
    <cellStyle name="_ET_STYLE_NoName_00__航班时刻表_JI全货机欧洲_TK-HKG" xfId="1453"/>
    <cellStyle name="_ET_STYLE_NoName_00__航班时刻表_JI全货机欧洲_底价带公式表(非自签)" xfId="1454"/>
    <cellStyle name="超链接_Sheet36" xfId="1455"/>
    <cellStyle name="超链接_Sheet41" xfId="1456"/>
    <cellStyle name="_ET_STYLE_NoName_00__航班时刻表_JI全货机欧洲_深圳LOS专线" xfId="1457"/>
    <cellStyle name="_ET_STYLE_NoName_00__航班时刻表_航空公司运价（非固定运力）AUG 18_航空公司运价（非固定运力）SEP 29_华南分公司报价(OCT 14)" xfId="1458"/>
    <cellStyle name="_KE_各航线销售价格20091013_欧玛威-7月最新空运价_香港联邦IP代理价格" xfId="1459"/>
    <cellStyle name="_ET_STYLE_NoName_00__航班时刻表_LH-SZX" xfId="1460"/>
    <cellStyle name="_ET_STYLE_NoName_00__航班时刻表_Sheet1" xfId="1461"/>
    <cellStyle name="_ET_STYLE_NoName_00__航班时刻表_航空公司运价（非固定运力）AUG 18" xfId="1462"/>
    <cellStyle name="_ET_STYLE_NoName_00__航班时刻表_航空公司运价（非固定运力）AUG 18_Book1" xfId="1463"/>
    <cellStyle name="9_深圳福鑫10月29同行价格_Sheet28" xfId="1464"/>
    <cellStyle name="9_深圳福鑫10月29同行价格_Sheet33" xfId="1465"/>
    <cellStyle name="_ET_STYLE_NoName_00__航班时刻表_航空公司运价（非固定运力）AUG 18_BSI-CI签约销售(r)" xfId="1466"/>
    <cellStyle name="0,0_x000d__x000a_NA_x000d__x000a__香港DHL特价C" xfId="1467"/>
    <cellStyle name="_ET_STYLE_NoName_00__航班时刻表_航空公司运价（非固定运力）AUG 18_HU报价表" xfId="1468"/>
    <cellStyle name="_东方联球11月报价更新版11-7日14点之后_东方联球整套2010-0204协议报价" xfId="1469"/>
    <cellStyle name="_ET_STYLE_NoName_00__航班时刻表_航空公司运价（非固定运力）AUG 18_航空公司运价（非固定运力）NOV 04" xfId="1470"/>
    <cellStyle name="_ET_STYLE_NoName_00__深圳华蓝  （09.5.5）_香港联邦IP代理价格" xfId="1471"/>
    <cellStyle name="_ET_STYLE_NoName_00__航班时刻表_航空公司运价（非固定运力）AUG 18_航空公司运价（非固定运力）NOV 04_华南分公司报价(NOV 11)" xfId="1472"/>
    <cellStyle name="_ET_STYLE_NoName_00__航班时刻表_航空公司运价（非固定运力）AUG 18_航空公司运价（非固定运力）SEP 29" xfId="1473"/>
    <cellStyle name="9_深圳联邦IE价_Sheet4" xfId="1474"/>
    <cellStyle name="_ET_STYLE_NoName_00__航班时刻表_航空公司运价（非固定运力）AUG 18_航空公司运价（非固定运力）SEP 29_华南分公司报价(SEP 29) (4)" xfId="1475"/>
    <cellStyle name="_ET_STYLE_NoName_00__航班时刻表_航空公司运价（非固定运力）AUG 18_航空公司运价（非固定运力）SEP 29_华南分公司报价(SEP 29) (4)_华南分公司报价(NOV 11)" xfId="1476"/>
    <cellStyle name="_ET_STYLE_NoName_00__锦洋达6月1号价格表" xfId="1477"/>
    <cellStyle name="_ET_STYLE_NoName_00__航班时刻表_航空公司运价（非固定运力）AUG 18_华南分公司报价(SEP 27)" xfId="1478"/>
    <cellStyle name="_ET_STYLE_NoName_00__航班时刻表_航空公司运价（非固定运力）NOV 04" xfId="1479"/>
    <cellStyle name="_ET_STYLE_NoName_00__航班时刻表_航空公司运价（非固定运力）SEP 15" xfId="1480"/>
    <cellStyle name="_ET_STYLE_NoName_00__航班时刻表_航空公司运价（非固定运力）SEP 15_Book1" xfId="1481"/>
    <cellStyle name="_ET_STYLE_NoName_00__航班时刻表_航空公司运价（非固定运力）SEP 15_BSI-CI签约销售(r)" xfId="1482"/>
    <cellStyle name="_ET_STYLE_NoName_00__航班时刻表_航空公司运价（非固定运力）SEP 15_华南分公司报价(SEP 27)" xfId="1483"/>
    <cellStyle name="_ET_STYLE_NoName_00__航班时刻表_航空公司运价（非固定运力）SEP 29" xfId="1484"/>
    <cellStyle name="9_深圳联邦IE价_Sheet2" xfId="1485"/>
    <cellStyle name="_ET_STYLE_NoName_00__航班时刻表_航空公司运价（非固定运力）SEP 29_华南分公司报价(NOV 11)" xfId="1486"/>
    <cellStyle name="_ET_STYLE_NoName_00__航班时刻表_航空公司运价（非固定运力）SEP 29_华南分公司报价(SEP 29) (4)_华南分公司报价(NOV 11)" xfId="1487"/>
    <cellStyle name="_波而达09年05月06日特价_顺成to乐凯龙201203月01日更新(UPSvip)_香港联邦IP代理价格" xfId="1488"/>
    <cellStyle name="_ET_STYLE_NoName_00__航班时刻表_航空公司运价（固定运力）DEC 18" xfId="1489"/>
    <cellStyle name="_ET_STYLE_NoName_00__航班时刻表_航空公司运价（固定运力）SEP 27" xfId="1490"/>
    <cellStyle name="_ET_STYLE_NoName_00__航班时刻表_航空公司运价（固定运力）SEP 27_华南分公司报价(SEP 29)" xfId="1491"/>
    <cellStyle name="_ET_STYLE_NoName_00__航班时刻表_航空公司运价（固定运力）SEP 27_华南分公司报价(SEP 29) (4)" xfId="1492"/>
    <cellStyle name="_HU报价表" xfId="1493"/>
    <cellStyle name="_ET_STYLE_NoName_00__航班时刻表_航空公司运价（固定运力）SEP 27_华南分公司报价(SEP 29) (4)_华南分公司报价(NOV 11)" xfId="1494"/>
    <cellStyle name="_ET_STYLE_NoName_00__航班时刻表_深圳LOS专线" xfId="1495"/>
    <cellStyle name="_ET_STYLE_NoName_00__航宇6月份VIP报价(CS)" xfId="1496"/>
    <cellStyle name="_ETS代理报价100115" xfId="1497"/>
    <cellStyle name="9_深圳福鑫10月29同行价格_Sheet38" xfId="1498"/>
    <cellStyle name="9_深圳福鑫10月29同行价格_Sheet43" xfId="1499"/>
    <cellStyle name="_ET_STYLE_NoName_00__航宇6月份VIP报价(CS)_香港联邦IP代理价格" xfId="1500"/>
    <cellStyle name="_ETS代理报价100115_香港联邦IP代理价格" xfId="1501"/>
    <cellStyle name="_中际十月快递价格" xfId="1502"/>
    <cellStyle name="常规_Sheet6" xfId="1503"/>
    <cellStyle name="千位分隔 2 2" xfId="1504"/>
    <cellStyle name="_ET_STYLE_NoName_00__华惠4月1号深圳华惠销售价" xfId="1505"/>
    <cellStyle name="_ET_STYLE_NoName_00__华南分公司代理报价(DEC 29)" xfId="1506"/>
    <cellStyle name="_ET_STYLE_NoName_00__华南分公司代理报价(DEC 29)_香港联邦IP代理价格" xfId="1507"/>
    <cellStyle name="_国内件服务区域表1128_DHP&amp;DHK-香港DH促销价-20100511" xfId="1508"/>
    <cellStyle name="_ET_STYLE_NoName_00__华邮庄家同行报价表2012.1.1" xfId="1509"/>
    <cellStyle name="_ET_STYLE_NoName_00__汇通天下20110107B" xfId="1510"/>
    <cellStyle name="_国内件服务区域表1128_香港UPS出口费率表-2010年1月4日_越航ＵＰＳ  特惠VIP精品价0903" xfId="1511"/>
    <cellStyle name="_ET_STYLE_NoName_00__汇通天下20120223B" xfId="1512"/>
    <cellStyle name="_ET_STYLE_NoName_00__汇通天下20140716" xfId="1513"/>
    <cellStyle name="_ET_STYLE_NoName_00__嘉华DHL-IDD价格表 " xfId="1514"/>
    <cellStyle name="_ET_STYLE_NoName_00__嘉华DHL价格表" xfId="1515"/>
    <cellStyle name="常规_新建 Microsoft Office Excel Workbook" xfId="1516"/>
    <cellStyle name="_ET_STYLE_NoName_00__嘉华DHL小货价格表" xfId="1517"/>
    <cellStyle name="_ET_STYLE_NoName_00__皆晋报价表(0719)" xfId="1518"/>
    <cellStyle name="_Sheet1_1" xfId="1519"/>
    <cellStyle name="_ET_STYLE_NoName_00__皆晋报价表(0719)_香港联邦IP代理价格" xfId="1520"/>
    <cellStyle name="_ET_STYLE_NoName_00__锦洋达6月1号价格表_香港联邦IP代理价格" xfId="1521"/>
    <cellStyle name="Normal 3" xfId="1522"/>
    <cellStyle name="_ET_STYLE_NoName_00__进口及其它服务费" xfId="1523"/>
    <cellStyle name="_ET_STYLE_NoName_00__进口及其它服务费_Book1" xfId="1524"/>
    <cellStyle name="_ET_STYLE_NoName_00__进口及其它服务费_HU报价表" xfId="1525"/>
    <cellStyle name="_ET_STYLE_NoName_00__进口及其它服务费_JI全货机欧洲" xfId="1526"/>
    <cellStyle name="_ET_STYLE_NoName_00__进口及其它服务费_JI全货机欧洲_AK &amp; FD" xfId="1527"/>
    <cellStyle name="_ET_STYLE_NoName_00__进口及其它服务费_JI全货机欧洲_BSI-CI签约销售(r)" xfId="1528"/>
    <cellStyle name="差_大陆DHL代理重货价_Sheet16" xfId="1529"/>
    <cellStyle name="差_大陆DHL代理重货价_Sheet21" xfId="1530"/>
    <cellStyle name="_ET_STYLE_NoName_00__进口及其它服务费_JI全货机欧洲_BSI市场统一销售价格表20090926" xfId="1531"/>
    <cellStyle name="_ET_STYLE_NoName_00__进口及其它服务费_JI全货机欧洲_BSI市场统一销售价格表20091117" xfId="1532"/>
    <cellStyle name="_ET_STYLE_NoName_00__进口及其它服务费_JI全货机欧洲_BSI市场统一销售价格表20091231" xfId="1533"/>
    <cellStyle name="_ET_STYLE_NoName_00__进口及其它服务费_JI全货机欧洲_BSI市场统一销售价格表20100104" xfId="1534"/>
    <cellStyle name="_ET_STYLE_NoName_00__进口及其它服务费_JI全货机欧洲_BSI市场统一销售价格表20100113" xfId="1535"/>
    <cellStyle name="_MU东航最新报价20081027" xfId="1536"/>
    <cellStyle name="_ET_STYLE_NoName_00__进口及其它服务费_JI全货机欧洲_BSI市场统一销售价格表2010302" xfId="1537"/>
    <cellStyle name="差_深圳联邦IE价_Sheet3" xfId="1538"/>
    <cellStyle name="_ET_STYLE_NoName_00__进口及其它服务费_JI全货机欧洲_BSI市场统一销售价格表2010304" xfId="1539"/>
    <cellStyle name="差_深圳联邦IE价_Sheet5" xfId="1540"/>
    <cellStyle name="_ET_STYLE_NoName_00__进口及其它服务费_JI全货机欧洲_FJ-HKG" xfId="1541"/>
    <cellStyle name="_ET_STYLE_NoName_00__进口及其它服务费_JI全货机欧洲_HU-北美" xfId="1542"/>
    <cellStyle name="_ET_STYLE_NoName_00__进口及其它服务费_JI全货机欧洲_HU-欧洲" xfId="1543"/>
    <cellStyle name="_ET_STYLE_NoName_00__进口及其它服务费_JI全货机欧洲_LH-SZX" xfId="1544"/>
    <cellStyle name="_ET_STYLE_NoName_00__香港DHLD价_香港联邦IP代理价格" xfId="1545"/>
    <cellStyle name="_old HVW tariff details (HR01-07)_香港联邦IP代理价格" xfId="1546"/>
    <cellStyle name="_ET_STYLE_NoName_00__进口及其它服务费_JI全货机欧洲_TK-HKG" xfId="1547"/>
    <cellStyle name="_TNT-2008同行价格-计算公式" xfId="1548"/>
    <cellStyle name="_ET_STYLE_NoName_00__进口及其它服务费_JI全货机欧洲_底价带公式表(非自签)" xfId="1549"/>
    <cellStyle name="_ET_STYLE_NoName_00__进口及其它服务费_JI全货机欧洲_皆晋报价表(0719)" xfId="1550"/>
    <cellStyle name="_ET_STYLE_NoName_00__进口及其它服务费_JI全货机欧洲_深圳LOS专线" xfId="1551"/>
    <cellStyle name="常规 10" xfId="1552"/>
    <cellStyle name="_ET_STYLE_NoName_00__进口及其它服务费_Sheet1" xfId="1553"/>
    <cellStyle name="常规_Sheet30" xfId="1554"/>
    <cellStyle name="常规_分区" xfId="1555"/>
    <cellStyle name="_ET_STYLE_NoName_00__进口及其它服务费_航空公司运价（非固定运力）AUG 18" xfId="1556"/>
    <cellStyle name="_ET_STYLE_NoName_00__进口及其它服务费_航空公司运价（非固定运力）AUG 18_Book1" xfId="1557"/>
    <cellStyle name="_ET_STYLE_NoName_00__进口及其它服务费_航空公司运价（非固定运力）AUG 18_BSI-CI签约销售(r)" xfId="1558"/>
    <cellStyle name="_ET_STYLE_NoName_00__进口及其它服务费_航空公司运价（非固定运力）AUG 18_航空公司运价（非固定运力）NOV 04" xfId="1559"/>
    <cellStyle name="_ET_STYLE_NoName_00__进口及其它服务费_航空公司运价（非固定运力）AUG 18_航空公司运价（非固定运力）NOV 04_华南分公司报价(NOV 11)" xfId="1560"/>
    <cellStyle name="_ET_STYLE_NoName_00__进口及其它服务费_航空公司运价（非固定运力）AUG 18_航空公司运价（非固定运力）SEP 29_华南分公司报价(OCT 14)" xfId="1561"/>
    <cellStyle name="_ET_STYLE_NoName_00__进口及其它服务费_航空公司运价（非固定运力）AUG 18_航空公司运价（非固定运力）SEP 29_华南分公司报价(SEP 29) (4)_华南分公司报价(NOV 11)" xfId="1562"/>
    <cellStyle name="_ET_STYLE_NoName_00__进口及其它服务费_航空公司运价（非固定运力）AUG 18_华南分公司报价(SEP 27)" xfId="1563"/>
    <cellStyle name="9_深圳联邦IE价_Sheet1" xfId="1564"/>
    <cellStyle name="_ET_STYLE_NoName_00__进口及其它服务费_航空公司运价（非固定运力）NOV 04" xfId="1565"/>
    <cellStyle name="_ET_STYLE_NoName_00__进口及其它服务费_航空公司运价（非固定运力）NOV 04_华南分公司报价(NOV 11)" xfId="1566"/>
    <cellStyle name="_ET_STYLE_NoName_00__进口及其它服务费_航空公司运价（非固定运力）SEP 15" xfId="1567"/>
    <cellStyle name="_ET_STYLE_NoName_00__进口及其它服务费_航空公司运价（非固定运力）SEP 15_BSI-CI签约销售(r)" xfId="1568"/>
    <cellStyle name="_ET_STYLE_NoName_00__进口及其它服务费_航空公司运价（非固定运力）SEP 15_华南分公司报价(SEP 27)" xfId="1569"/>
    <cellStyle name="_ET_STYLE_NoName_00__进口及其它服务费_航空公司运价（非固定运力）SEP 29_华南分公司报价(NOV 11)" xfId="1570"/>
    <cellStyle name="_KQ（中东、非洲线）" xfId="1571"/>
    <cellStyle name="_ET_STYLE_NoName_00__进口及其它服务费_航空公司运价（非固定运力）SEP 29_华南分公司报价(OCT 14)" xfId="1572"/>
    <cellStyle name="_ET_STYLE_NoName_00__进口及其它服务费_航空公司运价（非固定运力）SEP 29_华南分公司报价(SEP 29) (4)" xfId="1573"/>
    <cellStyle name="_ET_STYLE_NoName_00__进口及其它服务费_航空公司运价（非固定运力）SEP 29_华南分公司报价(SEP 29) (4)_华南分公司报价(NOV 11)" xfId="1574"/>
    <cellStyle name="_ET_STYLE_NoName_00__进口及其它服务费_航空公司运价（固定运力）SEP 27" xfId="1575"/>
    <cellStyle name="_ET_STYLE_NoName_00__进口及其它服务费_航空公司运价（固定运力）SEP 27_华南分公司报价(SEP 29) (4)" xfId="1576"/>
    <cellStyle name="常规 220" xfId="1577"/>
    <cellStyle name="_ET_STYLE_NoName_00__进口及其它服务费_航空公司运价（固定运力）SEP 27_华南分公司报价(SEP 29) (4)_华南分公司报价(NOV 11)" xfId="1578"/>
    <cellStyle name="_ET_STYLE_NoName_00__进口及其它服务费_深圳LOS专线" xfId="1579"/>
    <cellStyle name="_ET_STYLE_NoName_00__均辉2010年6月报价SZ111" xfId="1580"/>
    <cellStyle name="常规 10 10 10" xfId="1581"/>
    <cellStyle name="_ET_STYLE_NoName_00__均辉2010年6月报价SZ111_香港联邦IP代理价格" xfId="1582"/>
    <cellStyle name="_ET_STYLE_NoName_00__均辉2011-1-1预报价SZ111" xfId="1583"/>
    <cellStyle name="_ET_STYLE_NoName_00__均辉2011-1-1预报价SZ111 2" xfId="1584"/>
    <cellStyle name="_ET_STYLE_NoName_00__均辉2011-1-1预报价SZ111_香港联邦IP代理价格" xfId="1585"/>
    <cellStyle name="_ET_STYLE_NoName_00__均辉2011年3.31报价SZ111" xfId="1586"/>
    <cellStyle name="_QR深圳始发中东非洲航线价格20100119_香港联邦IP代理价格" xfId="1587"/>
    <cellStyle name="_ET_STYLE_NoName_00__均辉2011年4.17报价SZ111" xfId="1588"/>
    <cellStyle name="_ET_STYLE_NoName_00__均辉2011年4.17报价SZ111_香港联邦IP代理价格" xfId="1589"/>
    <cellStyle name="_ET_STYLE_NoName_00__客户价格TNT全球价2011" xfId="1590"/>
    <cellStyle name="_ET_STYLE_NoName_00__联邦IE代理大货特惠价" xfId="1591"/>
    <cellStyle name="_ET_STYLE_NoName_00__联邦IE代理大货特惠价_香港联邦IP代理价格" xfId="1592"/>
    <cellStyle name="_ET_STYLE_NoName_00__联中11月11日" xfId="1593"/>
    <cellStyle name="_副本越航０９年４月份ＶＩＰ－精品价_顺成to乐凯龙201203月01日更新(UPSvip)" xfId="1594"/>
    <cellStyle name="_ET_STYLE_NoName_00__目录 " xfId="1595"/>
    <cellStyle name="常规 131" xfId="1596"/>
    <cellStyle name="_ET_STYLE_NoName_00__欧美DHL特惠" xfId="1597"/>
    <cellStyle name="_ET_STYLE_NoName_00__日本专线" xfId="1598"/>
    <cellStyle name="_ET_STYLE_NoName_00__日本专线_1" xfId="1599"/>
    <cellStyle name="差_深圳联邦IP价_Sheet28" xfId="1600"/>
    <cellStyle name="差_深圳联邦IP价_Sheet33" xfId="1601"/>
    <cellStyle name="_ET_STYLE_NoName_00__日本专线_10" xfId="1602"/>
    <cellStyle name="常规 111 2 2 2" xfId="1603"/>
    <cellStyle name="_ET_STYLE_NoName_00__日本专线_10_香港联邦IP代理价格" xfId="1604"/>
    <cellStyle name="_ET_STYLE_NoName_00__日本专线_11" xfId="1605"/>
    <cellStyle name="常规 111 2 2 3" xfId="1606"/>
    <cellStyle name="_ET_STYLE_NoName_00__日本专线_11_香港联邦IP代理价格" xfId="1607"/>
    <cellStyle name="_波而达HKTNT速快大货特惠价" xfId="1608"/>
    <cellStyle name="_ET_STYLE_NoName_00__日本专线_12" xfId="1609"/>
    <cellStyle name="_ET_STYLE_NoName_00__日本专线_12_香港联邦IP代理价格" xfId="1610"/>
    <cellStyle name="_ET_STYLE_NoName_00__日本专线_13" xfId="1611"/>
    <cellStyle name="_ET_STYLE_NoName_00__日本专线_13_香港联邦IP代理价格" xfId="1612"/>
    <cellStyle name="_ET_STYLE_NoName_00__日本专线_14" xfId="1613"/>
    <cellStyle name="超链接_香港联邦IE促销价" xfId="1614"/>
    <cellStyle name="_ET_STYLE_NoName_00__日本专线_14_香港联邦IP代理价格" xfId="1615"/>
    <cellStyle name="_KA 04.06" xfId="1616"/>
    <cellStyle name="_ET_STYLE_NoName_00__日本专线_15" xfId="1617"/>
    <cellStyle name="_ET_STYLE_NoName_00__日本专线_16" xfId="1618"/>
    <cellStyle name="_ET_STYLE_NoName_00__日本专线_16_香港联邦IP代理价格" xfId="1619"/>
    <cellStyle name="_ET_STYLE_NoName_00__日本专线_17_香港联邦IP代理价格" xfId="1620"/>
    <cellStyle name="常规_凯时达大陆DHL促销代理价" xfId="1621"/>
    <cellStyle name="_ET_STYLE_NoName_00__日本专线_18" xfId="1622"/>
    <cellStyle name="_ET_STYLE_NoName_00__日本专线_4" xfId="1623"/>
    <cellStyle name="差_深圳联邦IP价_Sheet36" xfId="1624"/>
    <cellStyle name="差_深圳联邦IP价_Sheet41" xfId="1625"/>
    <cellStyle name="_ET_STYLE_NoName_00__日本专线_4_香港联邦IP代理价格" xfId="1626"/>
    <cellStyle name="_ET_STYLE_NoName_00__日本专线_7" xfId="1627"/>
    <cellStyle name="差_深圳联邦IP价_Sheet39" xfId="1628"/>
    <cellStyle name="差_深圳联邦IP价_Sheet44" xfId="1629"/>
    <cellStyle name="_ET_STYLE_NoName_00__日本专线_8" xfId="1630"/>
    <cellStyle name="_ET_STYLE_NoName_00__日本专线_9" xfId="1631"/>
    <cellStyle name="_ET_STYLE_NoName_00__日本专线_9_香港联邦IP代理价格" xfId="1632"/>
    <cellStyle name="_ET_STYLE_NoName_00__日本专线_香港联邦IP代理价格" xfId="1633"/>
    <cellStyle name="_ET_STYLE_NoName_00__深圳华蓝  （09.5.5）" xfId="1634"/>
    <cellStyle name="_ET_STYLE_NoName_00__深圳华蓝  （09.5.5）_DHL特价A4" xfId="1635"/>
    <cellStyle name="_ET_STYLE_NoName_00__深圳华蓝  （09.5.5）_莱航联邦特价6" xfId="1636"/>
    <cellStyle name="_ET_STYLE_NoName_00__深圳华蓝  （09.5.5）_莱航联邦特价6_香港联邦IP代理价格" xfId="1637"/>
    <cellStyle name="Comma_Propoased Tariff for US Coloaders V1 (to Alan) 091013" xfId="1638"/>
    <cellStyle name="_ET_STYLE_NoName_00__深圳机场最新成本2010.2.26" xfId="1639"/>
    <cellStyle name="_ET_STYLE_NoName_00__深圳机场最新成本2010.2.26_欧玛威-7月最新空运价" xfId="1640"/>
    <cellStyle name="_ET_STYLE_NoName_00__深圳机场最新成本2010.2.26_欧玛威-7月最新空运价_香港联邦IP代理价格" xfId="1641"/>
    <cellStyle name="_ET_STYLE_NoName_00__深圳机场最新成本2010.2.26_香港联邦IP代理价格" xfId="1642"/>
    <cellStyle name="_ET_STYLE_NoName_00__深圳联邦IE价_1" xfId="1643"/>
    <cellStyle name="_ET_STYLE_NoName_00__深圳联邦IE特惠价" xfId="1644"/>
    <cellStyle name="_东方联球12-13新增价格_香港联邦IP代理价格" xfId="1645"/>
    <cellStyle name="Normal_country list" xfId="1646"/>
    <cellStyle name="_ET_STYLE_NoName_00__深圳联邦IP价" xfId="1647"/>
    <cellStyle name="_ET_STYLE_NoName_00__深圳联邦IP价_1" xfId="1648"/>
    <cellStyle name="_ET_STYLE_NoName_00__深圳联中-大陆美国20100401" xfId="1649"/>
    <cellStyle name="常规_dhlarea" xfId="1650"/>
    <cellStyle name="_ET_STYLE_NoName_00__深圳联中-大陆美国20100401_香港联邦IP代理价格" xfId="1651"/>
    <cellStyle name="_ET_STYLE_NoName_00__十一月业务提成底价" xfId="1652"/>
    <cellStyle name="_SAM-Rates-GHZ-sinotrans 22 APR_航空公司运价（非固定运力）NOV 04" xfId="1653"/>
    <cellStyle name="_东方联球9月份同行价DDT_香港联邦IP代理价格" xfId="1654"/>
    <cellStyle name="_ET_STYLE_NoName_00__西歐小貨特惠價(2009(1).04.23-04.30)" xfId="1655"/>
    <cellStyle name="_ET_STYLE_NoName_00__香港DHLD价分区" xfId="1656"/>
    <cellStyle name="_ET_STYLE_NoName_00__香港DHLD价分区_香港联邦IP代理价格" xfId="1657"/>
    <cellStyle name="_ET_STYLE_NoName_00__香港DHL促销" xfId="1658"/>
    <cellStyle name="_ET_STYLE_NoName_00__香港DHL促销_香港联邦IP代理价格" xfId="1659"/>
    <cellStyle name="_ET_STYLE_NoName_00__香港DHL美国" xfId="1660"/>
    <cellStyle name="_ET_STYLE_NoName_00__香港DHL美国(6000)" xfId="1661"/>
    <cellStyle name="_东方联球9月份同行价DDT 2_香港联邦IP代理价格" xfId="1662"/>
    <cellStyle name="_ET_STYLE_NoName_00__香港DHL特惠A" xfId="1663"/>
    <cellStyle name="_ET_STYLE_NoName_00__香港DHL特惠A_香港联邦IP代理价格" xfId="1664"/>
    <cellStyle name="_ET_STYLE_NoName_00__香港DHL特惠A分区_香港联邦IP代理价格" xfId="1665"/>
    <cellStyle name="_ET_STYLE_NoName_00__香港DHL特惠价" xfId="1666"/>
    <cellStyle name="_ET_STYLE_NoName_00__香港DHL特惠价_香港联邦IP代理价格" xfId="1667"/>
    <cellStyle name="_ET_STYLE_NoName_00__香港FEDEX大货特惠" xfId="1668"/>
    <cellStyle name="_ET_STYLE_NoName_00__香港FEDEX大货特惠_香港联邦IP代理价格" xfId="1669"/>
    <cellStyle name="_ET_STYLE_NoName_00__香港TNT特惠价" xfId="1670"/>
    <cellStyle name="差_深圳联邦IP价_Sheet9" xfId="1671"/>
    <cellStyle name="_ET_STYLE_NoName_00__香港TNT特惠价_香港联邦IP代理价格" xfId="1672"/>
    <cellStyle name="_ET_STYLE_NoName_00__香港UPS红单特价B" xfId="1673"/>
    <cellStyle name="_ET_STYLE_NoName_00__香港UPS价格" xfId="1674"/>
    <cellStyle name="差_Sheet3" xfId="1675"/>
    <cellStyle name="常规 3 2" xfId="1676"/>
    <cellStyle name="_ET_STYLE_NoName_00__香港UPS价格_1" xfId="1677"/>
    <cellStyle name="差_Sheet3_1" xfId="1678"/>
    <cellStyle name="_ET_STYLE_NoName_00__香港UPS价格_1_香港联邦IP代理价格" xfId="1679"/>
    <cellStyle name="差_深圳联邦IE价_Sheet29" xfId="1680"/>
    <cellStyle name="差_深圳联邦IE价_Sheet34" xfId="1681"/>
    <cellStyle name="_ET_STYLE_NoName_00__香港UPS价格_香港联邦IP代理价格" xfId="1682"/>
    <cellStyle name="_ET_STYLE_NoName_00__香港联邦代理IE经济价" xfId="1683"/>
    <cellStyle name="_ET_STYLE_NoName_00__香港联邦代理IE经济价_10" xfId="1684"/>
    <cellStyle name="_ET_STYLE_NoName_00__香港联邦代理IE经济价_2" xfId="1685"/>
    <cellStyle name="_ET_STYLE_NoName_00__香港联邦代理IE经济价_3" xfId="1686"/>
    <cellStyle name="_ET_STYLE_NoName_00__香港联邦代理IE经济价_4" xfId="1687"/>
    <cellStyle name="_ET_STYLE_NoName_00__香港联邦代理IE经济价_5" xfId="1688"/>
    <cellStyle name="_ET_STYLE_NoName_00__香港联邦代理IE经济价_7" xfId="1689"/>
    <cellStyle name="_ET_STYLE_NoName_00__香港联邦代理IE经济价_9" xfId="1690"/>
    <cellStyle name="_ET_STYLE_NoName_00__新建 Microsoft Excel 工作表_香港联邦IP代理价格" xfId="1691"/>
    <cellStyle name="_ET_STYLE_NoName_00__新十二月份中港价格表（同行）" xfId="1692"/>
    <cellStyle name="_ET_STYLE_NoName_00__叙利亚专线_DHLM价2.17" xfId="1693"/>
    <cellStyle name="差_深圳联邦IE价_Sheet38" xfId="1694"/>
    <cellStyle name="差_深圳联邦IE价_Sheet43" xfId="1695"/>
    <cellStyle name="常规 2 5" xfId="1696"/>
    <cellStyle name="_ET_STYLE_NoName_00__叙利亚专线_乐凯龙2012.2.8报价副本" xfId="1697"/>
    <cellStyle name="_ET_STYLE_NoName_00__叙利亚专线_乐凯龙DHLC价" xfId="1698"/>
    <cellStyle name="9_深圳联邦IP价_Sheet12" xfId="1699"/>
    <cellStyle name="_ET_STYLE_NoName_00__叙利亚专线_美加大货促销A价5.22执行" xfId="1700"/>
    <cellStyle name="_ET_STYLE_NoName_00__友和航空中东印度欧线" xfId="1701"/>
    <cellStyle name="_ET_STYLE_NoName_00__友和航空中东印度欧线_欧玛威-7月最新空运价" xfId="1702"/>
    <cellStyle name="9_深圳联邦IE价_Sheet19" xfId="1703"/>
    <cellStyle name="9_深圳联邦IE价_Sheet24" xfId="1704"/>
    <cellStyle name="_ET_STYLE_NoName_00__友和航空中东印度欧线_欧玛威-7月最新空运价_香港联邦IP代理价格" xfId="1705"/>
    <cellStyle name="_ET_STYLE_NoName_00__源环达4月19日报价" xfId="1706"/>
    <cellStyle name="_ET_STYLE_NoName_00__远东通讯录12月(客户)_香港联邦IP代理价格" xfId="1707"/>
    <cellStyle name="_ET_STYLE_NoName_00__远东通讯录1月(客户)_香港联邦IP代理价格" xfId="1708"/>
    <cellStyle name="9_深圳福鑫10月29同行价格_Sheet39" xfId="1709"/>
    <cellStyle name="9_深圳福鑫10月29同行价格_Sheet44" xfId="1710"/>
    <cellStyle name="_ET_STYLE_NoName_00__中际2011年UPS分区表及公布价" xfId="1711"/>
    <cellStyle name="好_Sheet12" xfId="1712"/>
    <cellStyle name="_ET_STYLE_NoName_00__最新新DHL同行价" xfId="1713"/>
    <cellStyle name="_EY航班广州始发及深圳始发ZH联运报价20090603" xfId="1714"/>
    <cellStyle name="_EY航班广州始发及深圳始发ZH联运报价20090603_欧玛威-7月最新空运价_香港联邦IP代理价格" xfId="1715"/>
    <cellStyle name="_EY航班广州始发及深圳始发ZH联运报价20090603_香港联邦IP代理价格" xfId="1716"/>
    <cellStyle name="_EY航班广州始发及深圳始发ZH联运报价2009072__ 4" xfId="1717"/>
    <cellStyle name="_EY航班广州始发及深圳始发ZH联运报价2009072__ 4_欧玛威-7月最新空运价" xfId="1718"/>
    <cellStyle name="9_Sheet9" xfId="1719"/>
    <cellStyle name="_EY航班广州始发及深圳始发ZH联运报价2009072__ 4_欧玛威-7月最新空运价_香港联邦IP代理价格" xfId="1720"/>
    <cellStyle name="_广州VN" xfId="1721"/>
    <cellStyle name="_EY航班广州始发及深圳始发ZH联运报价2009072__ 4_香港联邦IP代理价格" xfId="1722"/>
    <cellStyle name="常规_2008-12-1 YQUSA-2" xfId="1723"/>
    <cellStyle name="_EY航班广州始发及深圳始发ZH联运报价20090901" xfId="1724"/>
    <cellStyle name="_EY航班广州始发及深圳始发ZH联运报价20090901_欧玛威-7月最新空运价" xfId="1725"/>
    <cellStyle name="_EY航班广州始发及深圳始发ZH联运报价20090901_欧玛威-7月最新空运价_香港联邦IP代理价格" xfId="1726"/>
    <cellStyle name="差_大陆DHL代理重货价_Sheet27" xfId="1727"/>
    <cellStyle name="差_大陆DHL代理重货价_Sheet32" xfId="1728"/>
    <cellStyle name="_EY航班广州始发及深圳始发ZH联运报价20090901_香港联邦IP代理价格" xfId="1729"/>
    <cellStyle name="_EY航班广州始发及深圳始发ZH联运报价20091031" xfId="1730"/>
    <cellStyle name="_EY航班广州始发及深圳始发ZH联运报价20091031_欧玛威-7月最新空运价" xfId="1731"/>
    <cellStyle name="_EY航班广州始发及深圳始发ZH联运报价20091031_欧玛威-7月最新空运价_香港联邦IP代理价格" xfId="1732"/>
    <cellStyle name="_EY航班广州始发及深圳始发ZH联运报价20091031_香港联邦IP代理价格" xfId="1733"/>
    <cellStyle name="_EY航班广州始发及深圳始发ZH联运报价20091117" xfId="1734"/>
    <cellStyle name="_EY航班广州始发及深圳始发ZH联运报价20091117_欧玛威-7月最新空运价" xfId="1735"/>
    <cellStyle name="常规_Sheet18_1" xfId="1736"/>
    <cellStyle name="Normal 40 2" xfId="1737"/>
    <cellStyle name="_EY航班广州始发及深圳始发ZH联运报价20091117_欧玛威-7月最新空运价_香港联邦IP代理价格" xfId="1738"/>
    <cellStyle name="Normal_CNS_IEEXPT_Special_LL 2" xfId="1739"/>
    <cellStyle name="_EY航班广州始发及深圳始发ZH联运报价20091117_香港联邦IP代理价格" xfId="1740"/>
    <cellStyle name="_EY航班广州始发及深圳始发ZH联运报价20100128" xfId="1741"/>
    <cellStyle name="_EY航班广州始发及深圳始发ZH联运报价20100128_欧玛威-7月最新空运价_香港联邦IP代理价格" xfId="1742"/>
    <cellStyle name="_EY航班广州始发及深圳始发ZH联运报价20100128_香港联邦IP代理价格" xfId="1743"/>
    <cellStyle name="_EY航班广州始发及深圳始发ZH联运报价20100201" xfId="1744"/>
    <cellStyle name="_EY航班广州始发及深圳始发ZH联运报价20100201_欧玛威-7月最新空运价" xfId="1745"/>
    <cellStyle name="_底价带公式表_香港联邦IP代理价格" xfId="1746"/>
    <cellStyle name="_EY航班广州始发及深圳始发ZH联运报价20100201_欧玛威-7月最新空运价_香港联邦IP代理价格" xfId="1747"/>
    <cellStyle name="_EY航班广州始发及深圳始发ZH联运报价20100201_香港联邦IP代理价格" xfId="1748"/>
    <cellStyle name="_QR深圳始发中东非洲航线价格20100119" xfId="1749"/>
    <cellStyle name="_FEDEX.MO及UPS.CN.A和新线路DHL.HK.JH.A价格调整（华东站点）" xfId="1750"/>
    <cellStyle name="_FEDEX.MO及UPS.CN.A和新线路DHL.HK.JH.A价格调整（华东站点） 2" xfId="1751"/>
    <cellStyle name="_FEDEX小货价格表" xfId="1752"/>
    <cellStyle name="_FEDEX小货价格表_DHL特价A4" xfId="1753"/>
    <cellStyle name="_SAM-Rates-GHZ-sinotrans 22 APR_航空公司运价（非固定运力）SEP 15_Book1" xfId="1754"/>
    <cellStyle name="千位分隔 2 2 2 2 2" xfId="1755"/>
    <cellStyle name="_FEDEX小货价格表_DHL特价A4_香港联邦IP代理价格" xfId="1756"/>
    <cellStyle name="_FEDEX小货价格表_汇通天下20120210B" xfId="1757"/>
    <cellStyle name="差_香港UPS红单特价B_Sheet35" xfId="1758"/>
    <cellStyle name="差_香港UPS红单特价B_Sheet40" xfId="1759"/>
    <cellStyle name="_FEDEX小货价格表_汇通天下20120210B_香港联邦IP代理价格" xfId="1760"/>
    <cellStyle name="_东方联球9月份同行价DDT_DHLY报价" xfId="1761"/>
    <cellStyle name="_FEDEX小货价格表_汇通天下20120223B" xfId="1762"/>
    <cellStyle name="_大陆DHL促销价4-16" xfId="1763"/>
    <cellStyle name="_FEDEX小货价格表_汇通天下20120223B_香港联邦IP代理价格" xfId="1764"/>
    <cellStyle name="_大陆DHL促销价4-16_香港联邦IP代理价格" xfId="1765"/>
    <cellStyle name="_FEDEX小货价格表_联邦IE代理大货特惠价" xfId="1766"/>
    <cellStyle name="_FEDEX小货价格表_联邦IE代理大货特惠价_香港联邦IP代理价格" xfId="1767"/>
    <cellStyle name="差_大陆DHL代理重货价_Sheet28" xfId="1768"/>
    <cellStyle name="差_大陆DHL代理重货价_Sheet33" xfId="1769"/>
    <cellStyle name="_FEDEX小货价格表_顺成to乐凯龙201203月01日更新(UPSvip)" xfId="1770"/>
    <cellStyle name="_FEDEX小货价格表_顺成to乐凯龙201203月01日更新(UPSvip)_香港联邦IP代理价格" xfId="1771"/>
    <cellStyle name="_GML(VIP客户)10月13日大陆FEDEX特惠价格" xfId="1772"/>
    <cellStyle name="_GML-0627起大陆UPS(VIP等级)" xfId="1773"/>
    <cellStyle name="_GYD12月香港DHL特惠报价" xfId="1774"/>
    <cellStyle name="_GYD12月香港DHL特惠报价 2_香港联邦IP代理价格" xfId="1775"/>
    <cellStyle name="_GYD12月香港DHL特惠报价_嘉泰2012-04-25生效全套报价" xfId="1776"/>
    <cellStyle name="_GYD12月香港DHL特惠报价_联邦IE代理大货特惠价_香港联邦IP代理价格" xfId="1777"/>
    <cellStyle name="9_Sheet19" xfId="1778"/>
    <cellStyle name="9_Sheet24" xfId="1779"/>
    <cellStyle name="_GYD12月香港DHL特惠报价_香港联邦IP代理价格" xfId="1780"/>
    <cellStyle name="_HKUPS(蓝单)" xfId="1781"/>
    <cellStyle name="_HKUPS(蓝单）" xfId="1782"/>
    <cellStyle name="_HKUPS+09年公布价" xfId="1783"/>
    <cellStyle name="_HKUPS+09年公布价_DHL特价A4" xfId="1784"/>
    <cellStyle name="_HKUPS+09年公布价_DHL特价A4_香港联邦IP代理价格" xfId="1785"/>
    <cellStyle name="_HKUPS+09年公布价_顺成to乐凯龙201203月01日更新(UPSvip)" xfId="1786"/>
    <cellStyle name="_汇通天下20120210B" xfId="1787"/>
    <cellStyle name="_HKUPS+09年公布价_顺成to乐凯龙201203月01日更新(UPSvip)_香港联邦IP代理价格" xfId="1788"/>
    <cellStyle name="常规_Sheet17_1" xfId="1789"/>
    <cellStyle name="_HKUPS+09年公布价_香港联邦IP代理价格" xfId="1790"/>
    <cellStyle name="_HKUPS折扣(红单)" xfId="1791"/>
    <cellStyle name="_IMP 申请表 (2)" xfId="1792"/>
    <cellStyle name="_KAWAUPS价格(6月份)更新.0612" xfId="1793"/>
    <cellStyle name="_KE 各航线销售价格20090610" xfId="1794"/>
    <cellStyle name="_KE 各航线销售价格20090610_香港联邦IP代理价格" xfId="1795"/>
    <cellStyle name="差_深圳联邦IE价_Sheet27" xfId="1796"/>
    <cellStyle name="差_深圳联邦IE价_Sheet32" xfId="1797"/>
    <cellStyle name="_KE 各航线销售价格20090708_欧玛威-7月最新空运价_香港联邦IP代理价格" xfId="1798"/>
    <cellStyle name="9 2_Sheet1" xfId="1799"/>
    <cellStyle name="_KE 各航线销售价格20090708_香港联邦IP代理价格" xfId="1800"/>
    <cellStyle name="_KE_各航线销售价格20090801" xfId="1801"/>
    <cellStyle name="_KE_各航线销售价格20090801_欧玛威-7月最新空运价" xfId="1802"/>
    <cellStyle name="_KE_各航线销售价格20090801_欧玛威-7月最新空运价_香港联邦IP代理价格" xfId="1803"/>
    <cellStyle name="_KE_各航线销售价格20090801_香港联邦IP代理价格" xfId="1804"/>
    <cellStyle name="_KE_各航线销售价格20090901" xfId="1805"/>
    <cellStyle name="_KE_各航线销售价格20090901_欧玛威-7月最新空运价" xfId="1806"/>
    <cellStyle name="_KE_各航线销售价格20090901_欧玛威-7月最新空运价_香港联邦IP代理价格" xfId="1807"/>
    <cellStyle name="_KE_各航线销售价格20090901_香港联邦IP代理价格" xfId="1808"/>
    <cellStyle name="_KE_各航线销售价格20090903" xfId="1809"/>
    <cellStyle name="_KE_各航线销售价格20090903_欧玛威-7月最新空运价_香港联邦IP代理价格" xfId="1810"/>
    <cellStyle name="_KE_各航线销售价格20090903_香港联邦IP代理价格" xfId="1811"/>
    <cellStyle name="_KE_各航线销售价格20091013" xfId="1812"/>
    <cellStyle name="Comma [0]_1- 2011 Tarif" xfId="1813"/>
    <cellStyle name="_KE_各航线销售价格20091013_欧玛威-7月最新空运价" xfId="1814"/>
    <cellStyle name="9_深圳福鑫10月29同行价格_Sheet37" xfId="1815"/>
    <cellStyle name="9_深圳福鑫10月29同行价格_Sheet42" xfId="1816"/>
    <cellStyle name="_KE_各航线销售价格20091013_香港联邦IP代理价格" xfId="1817"/>
    <cellStyle name="_KE_各航线销售价格20100101" xfId="1818"/>
    <cellStyle name="常规_新建 Microsoft Office Excel Workbook (2)" xfId="1819"/>
    <cellStyle name="_KE_各航线销售价格20100101_欧玛威-7月最新空运价" xfId="1820"/>
    <cellStyle name="_KE_各航线销售价格20100101_欧玛威-7月最新空运价_香港联邦IP代理价格" xfId="1821"/>
    <cellStyle name="_KE_各航线销售价格20100101_香港联邦IP代理价格" xfId="1822"/>
    <cellStyle name="_KQ（中东、非洲线）_Book1" xfId="1823"/>
    <cellStyle name="_KQ（中东、非洲线）_香港联邦IP代理价格" xfId="1824"/>
    <cellStyle name="_MultipleSpace_TREND 2002" xfId="1825"/>
    <cellStyle name="_KQ新价" xfId="1826"/>
    <cellStyle name="常规_TNT国际快件价表(07年12月31日生效)" xfId="1827"/>
    <cellStyle name="_Multiple" xfId="1828"/>
    <cellStyle name="_PercentSpace_2006 1.1" xfId="1829"/>
    <cellStyle name="_Multiple_2006 1.1" xfId="1830"/>
    <cellStyle name="Normal 10" xfId="1831"/>
    <cellStyle name="_Multiple_EBIT BU 290601" xfId="1832"/>
    <cellStyle name="_Multiple_EBIT BU 290601_Q2_2006_ ReviewTemplate consol GC Express" xfId="1833"/>
    <cellStyle name="_Multiple_EBIT BU 290601_TREND 2002" xfId="1834"/>
    <cellStyle name="_Multiple_Q2_2006_ ReviewTemplate consol GC Express" xfId="1835"/>
    <cellStyle name="_Multiple_Q2_2006_ ReviewTemplate_BBX" xfId="1836"/>
    <cellStyle name="_Multiple_TREND 2002" xfId="1837"/>
    <cellStyle name="_MultipleSpace" xfId="1838"/>
    <cellStyle name="_MultipleSpace_2006 1.1" xfId="1839"/>
    <cellStyle name="_航空公司运价（非固定运力）AUG 18" xfId="1840"/>
    <cellStyle name="_MultipleSpace_EBIT BU 290601_Input" xfId="1841"/>
    <cellStyle name="_MultipleSpace_EBIT BU 290601_Q2_2006_ ReviewTemplate consol GC Express" xfId="1842"/>
    <cellStyle name="_MultipleSpace_EBIT BU 290601_Q2_2006_ ReviewTemplate_BBX" xfId="1843"/>
    <cellStyle name="_MultipleSpace_Input" xfId="1844"/>
    <cellStyle name="_MultipleSpace_Q2_2006_ ReviewTemplate consol GC Express" xfId="1845"/>
    <cellStyle name="_NX澳航国际线价格20090520_欧玛威-7月最新空运价" xfId="1846"/>
    <cellStyle name="_NX澳航国际线价格20090520_欧玛威-7月最新空运价_香港联邦IP代理价格" xfId="1847"/>
    <cellStyle name="_over 30kg" xfId="1848"/>
    <cellStyle name="_over 30kg_香港联邦IP代理价格" xfId="1849"/>
    <cellStyle name="_Percent_2006 1.1" xfId="1850"/>
    <cellStyle name="_Percent_EBIT BU 290601" xfId="1851"/>
    <cellStyle name="_Percent_EBIT BU 290601_2006 1.1" xfId="1852"/>
    <cellStyle name="_Percent_EBIT BU 290601_Input" xfId="1853"/>
    <cellStyle name="_Percent_EBIT BU 290601_Q2_2006_ ReviewTemplate consol GC Express" xfId="1854"/>
    <cellStyle name="_Percent_EBIT BU 290601_TREND 2002" xfId="1855"/>
    <cellStyle name="_Percent_Input" xfId="1856"/>
    <cellStyle name="9_深圳福鑫10月29同行价格_Sheet19" xfId="1857"/>
    <cellStyle name="9_深圳福鑫10月29同行价格_Sheet24" xfId="1858"/>
    <cellStyle name="_Percent_Q2_2006_ ReviewTemplate_BBX" xfId="1859"/>
    <cellStyle name="_Percent_TREND 2002" xfId="1860"/>
    <cellStyle name="千位分隔_Sheet2" xfId="1861"/>
    <cellStyle name="_PercentSpace" xfId="1862"/>
    <cellStyle name="_PercentSpace_EBIT BU 290601" xfId="1863"/>
    <cellStyle name="Normal_CNS_IPEXPT_Special_LL" xfId="1864"/>
    <cellStyle name="_PercentSpace_TREND 2002" xfId="1865"/>
    <cellStyle name="_Price" xfId="1866"/>
    <cellStyle name="_Price_1" xfId="1867"/>
    <cellStyle name="_Price_1_Price" xfId="1868"/>
    <cellStyle name="_QR深圳始发中东非洲航线价格20100114" xfId="1869"/>
    <cellStyle name="_QR深圳始发中东非洲航线价格20100114_香港联邦IP代理价格" xfId="1870"/>
    <cellStyle name="_QR深圳始发中东非洲航线价格20100119_欧玛威-7月最新空运价" xfId="1871"/>
    <cellStyle name="差_深圳联邦IE价_Sheet13" xfId="1872"/>
    <cellStyle name="_QR深圳始发中东非洲航线价格20100119_欧玛威-7月最新空运价_香港联邦IP代理价格" xfId="1873"/>
    <cellStyle name="好_Sheet1" xfId="1874"/>
    <cellStyle name="_QR深圳始发中东非洲航线价格20100204" xfId="1875"/>
    <cellStyle name="_QR深圳始发中东非洲航线价格20100204_欧玛威-7月最新空运价_香港联邦IP代理价格" xfId="1876"/>
    <cellStyle name="差_Sheet7" xfId="1877"/>
    <cellStyle name="_QR深圳始发中东非洲航线价格20100204_香港联邦IP代理价格" xfId="1878"/>
    <cellStyle name="_SAC CO-LOAD RATE(01.MAY)_ADS 深圳 Apr_29" xfId="1879"/>
    <cellStyle name="_波而达09年5月11日报价" xfId="1880"/>
    <cellStyle name="_SAC CO-LOAD RATE(01.MAY)_ADS 深圳 May_20" xfId="1881"/>
    <cellStyle name="_SAC CO-LOAD RATE(01.MAY)_ADS_深圳 Aug_12" xfId="1882"/>
    <cellStyle name="_SAC CO-LOAD RATE(01.MAY)_LH  Apr_01" xfId="1883"/>
    <cellStyle name="_SAC CO-LOAD RATE(01.MAY)_安达顺-深圳始发运价  09-03-09" xfId="1884"/>
    <cellStyle name="_SAM-Rates-GHZ-sinotrans 22 APR_Book1" xfId="1885"/>
    <cellStyle name="9_深圳福鑫10月29同行价格_Sheet10" xfId="1886"/>
    <cellStyle name="_SAM-Rates-GHZ-sinotrans 22 APR_BSI-CI签约销售(r)" xfId="1887"/>
    <cellStyle name="_SAM-Rates-GHZ-sinotrans 22 APR_HU报价表" xfId="1888"/>
    <cellStyle name="_国内件服务区域表1128_DHP&amp;DHK-香港DH促销价-20100527" xfId="1889"/>
    <cellStyle name="_SAM-Rates-GHZ-sinotrans 22 APR_航空公司运价（非固定运力）AUG 18" xfId="1890"/>
    <cellStyle name="_Sheet1 2_香港联邦IP代理价格" xfId="1891"/>
    <cellStyle name="_SAM-Rates-GHZ-sinotrans 22 APR_航空公司运价（非固定运力）AUG 18_BSICAN-广州起步销售运价20100524" xfId="1892"/>
    <cellStyle name="_SAM-Rates-GHZ-sinotrans 22 APR_航空公司运价（非固定运力）AUG 18_BSI-CI签约销售(r)" xfId="1893"/>
    <cellStyle name="_SAM-Rates-GHZ-sinotrans 22 APR_航空公司运价（非固定运力）AUG 18_航空公司运价（非固定运力）NOV 04" xfId="1894"/>
    <cellStyle name="常规_Sheet4_1" xfId="1895"/>
    <cellStyle name="_SAM-Rates-GHZ-sinotrans 22 APR_航空公司运价（非固定运力）AUG 18_航空公司运价（非固定运力）NOV 04_华南分公司报价(NOV 11)" xfId="1896"/>
    <cellStyle name="_SAM-Rates-GHZ-sinotrans 22 APR_航空公司运价（非固定运力）AUG 18_航空公司运价（非固定运力）SEP 29" xfId="1897"/>
    <cellStyle name="_SAM-Rates-GHZ-sinotrans 22 APR_航空公司运价（非固定运力）AUG 18_航空公司运价（非固定运力）SEP 29_华南分公司报价(NOV 11)" xfId="1898"/>
    <cellStyle name="_波而达09年05月06日特价" xfId="1899"/>
    <cellStyle name="常规 163 2" xfId="1900"/>
    <cellStyle name="_SAM-Rates-GHZ-sinotrans 22 APR_航空公司运价（非固定运力）AUG 18_航空公司运价（非固定运力）SEP 29_华南分公司报价(OCT 14)" xfId="1901"/>
    <cellStyle name="_SAM-Rates-GHZ-sinotrans 22 APR_航空公司运价（非固定运力）AUG 18_航空公司运价（非固定运力）SEP 29_华南分公司报价(SEP 29) (4)" xfId="1902"/>
    <cellStyle name="_SAM-Rates-GHZ-sinotrans 22 APR_航空公司运价（非固定运力）AUG 18_华南分公司报价(SEP 27)" xfId="1903"/>
    <cellStyle name="_SAM-Rates-GHZ-sinotrans 22 APR_航空公司运价（非固定运力）SEP 15" xfId="1904"/>
    <cellStyle name="_SAM-Rates-GHZ-sinotrans 22 APR_航空公司运价（非固定运力）SEP 15_BSICAN-广州起步销售运价20100524" xfId="1905"/>
    <cellStyle name="_SAM-Rates-GHZ-sinotrans 22 APR_航空公司运价（非固定运力）SEP 15_BSI-CI签约销售(r)" xfId="1906"/>
    <cellStyle name="_SAM-Rates-GHZ-sinotrans 22 APR_航空公司运价（非固定运力）SEP 15_华南分公司报价(SEP 27)" xfId="1907"/>
    <cellStyle name="_SAM-Rates-GHZ-sinotrans 22 APR_航空公司运价（非固定运力）SEP 29_华南分公司报价(NOV 04)" xfId="1908"/>
    <cellStyle name="_SAM-Rates-GHZ-sinotrans 22 APR_航空公司运价（非固定运力）SEP 29_华南分公司报价(OCT 14)" xfId="1909"/>
    <cellStyle name="9_深圳联邦IE价_Sheet14" xfId="1910"/>
    <cellStyle name="_SAM-Rates-GHZ-sinotrans 22 APR_航空公司运价（非固定运力）SEP 29_华南分公司报价(SEP 29) (4)" xfId="1911"/>
    <cellStyle name="_SAM-Rates-GHZ-sinotrans 22 APR_航空公司运价（非固定运力）SEP 29_华南分公司报价(SEP 29) (4)_华南分公司报价(NOV 11)" xfId="1912"/>
    <cellStyle name="_Sheet1 2" xfId="1913"/>
    <cellStyle name="_Sheet1_DHL.HK.SX 20090506YFH给均辉的价格" xfId="1914"/>
    <cellStyle name="_Sheet1_DHL.HK.SX(2009.06给世必达）" xfId="1915"/>
    <cellStyle name="_国内件服务区域表1128_香港UPS出口费率表-2010年1月4日" xfId="1916"/>
    <cellStyle name="_Sheet1_DHL特价A4" xfId="1917"/>
    <cellStyle name="_Sheet1_DHL特价D1,D2" xfId="1918"/>
    <cellStyle name="_Sheet1_Sheet1" xfId="1919"/>
    <cellStyle name="_Sheet1_Sheet1_DHL特价A4" xfId="1920"/>
    <cellStyle name="_Sheet1_Sheet1_DHL特价A4_香港联邦IP代理价格" xfId="1921"/>
    <cellStyle name="_Sheet1_Sheet1_香港联邦IP代理价格" xfId="1922"/>
    <cellStyle name="_Sheet1_金舵报价表(）(2)1.3" xfId="1923"/>
    <cellStyle name="_Sheet1_深圳联邦IE特惠价" xfId="1924"/>
    <cellStyle name="_电子烟全套报价8-23" xfId="1925"/>
    <cellStyle name="好_Sheet29" xfId="1926"/>
    <cellStyle name="好_Sheet34" xfId="1927"/>
    <cellStyle name="_Sheet1_深圳联邦IE特惠价_香港联邦IP代理价格" xfId="1928"/>
    <cellStyle name="_Sheet1_世必达10年12月3号VIP" xfId="1929"/>
    <cellStyle name="_Sheet1_顺成to乐凯龙201203月01日更新(UPSvip)" xfId="1930"/>
    <cellStyle name="_Sheet2" xfId="1931"/>
    <cellStyle name="_Sheet2_DHL特价A4" xfId="1932"/>
    <cellStyle name="_Sheet2_DHL特价A4_香港联邦IP代理价格" xfId="1933"/>
    <cellStyle name="_Sheet3" xfId="1934"/>
    <cellStyle name="_Sheet3_香港联邦IP代理价格" xfId="1935"/>
    <cellStyle name="_SQ大洋洲特价2" xfId="1936"/>
    <cellStyle name="_SUK深快同行价格 2011年4月13日szs01" xfId="1937"/>
    <cellStyle name="_SZ 2008-2-6dhl价" xfId="1938"/>
    <cellStyle name="差_Sheet9_1" xfId="1939"/>
    <cellStyle name="_TNT COST与其他代理价对比 2" xfId="1940"/>
    <cellStyle name="_TNT-2008同行价格-计算公式 3" xfId="1941"/>
    <cellStyle name="_波而达09年05月06日特价_DHL特价A4_香港联邦IP代理价格" xfId="1942"/>
    <cellStyle name="_TNT服务分区表" xfId="1943"/>
    <cellStyle name="_TNT服务分区表 2" xfId="1944"/>
    <cellStyle name="_TNT价格" xfId="1945"/>
    <cellStyle name="_TNT价格 3" xfId="1946"/>
    <cellStyle name="差_Sheet14_1" xfId="1947"/>
    <cellStyle name="_TO 龙顺达林生华仁报价2011年7月5日执行" xfId="1948"/>
    <cellStyle name="_TO 龙顺达林生华仁报价2011年7月5日执行_香港联邦IP代理价格" xfId="1949"/>
    <cellStyle name="_TO航宇华仁(VIP)价2010年1月4日执行" xfId="1950"/>
    <cellStyle name="_TO航宇华仁(VIP)价2010年1月4日执行_香港联邦IP代理价格" xfId="1951"/>
    <cellStyle name="常规_DHL香港价3月5日" xfId="1952"/>
    <cellStyle name="_TTFEDEX价" xfId="1953"/>
    <cellStyle name="常规 110" xfId="1954"/>
    <cellStyle name="_TTFEDEX价_香港联邦IP代理价格" xfId="1955"/>
    <cellStyle name="_东方联球11月报价更新版11-7日14点之后_东方联球整套2010-06-10VIP报价" xfId="1956"/>
    <cellStyle name="_UPS.HK.C及DHL.HK.A(2009.07.04)华南站点" xfId="1957"/>
    <cellStyle name="常规 221" xfId="1958"/>
    <cellStyle name="_UPS.HK.C及DHL.HK.A(2009.07.04)华南站点 2" xfId="1959"/>
    <cellStyle name="9_深圳福鑫10月29同行价格_Sheet2" xfId="1960"/>
    <cellStyle name="_UPS价" xfId="1961"/>
    <cellStyle name="_UPS价_香港联邦IP代理价格" xfId="1962"/>
    <cellStyle name="_UPS深圳直飞航线销售价格20100216" xfId="1963"/>
    <cellStyle name="常规_新价-10%_Sheet2" xfId="1964"/>
    <cellStyle name="_UPS深圳直飞航线销售价格20100216_欧玛威-7月最新空运价" xfId="1965"/>
    <cellStyle name="_UPS深圳直飞航线销售价格20100216_欧玛威-7月最新空运价_香港联邦IP代理价格" xfId="1966"/>
    <cellStyle name="_UPS深圳直飞航线销售价格20100216_香港联邦IP代理价格" xfId="1967"/>
    <cellStyle name="_UPS深圳直飞航线销售价格20100720" xfId="1968"/>
    <cellStyle name="9_深圳福鑫10月29同行价格_Sheet11" xfId="1969"/>
    <cellStyle name="_UPS深圳直飞航线销售价格20100720_香港联邦IP代理价格" xfId="1970"/>
    <cellStyle name="_YFH DHL.HK.A价格更新（090914）" xfId="1971"/>
    <cellStyle name="_YFH-HK.DHL 2" xfId="1972"/>
    <cellStyle name="_YFH给LQ DHL(1).HK.TW.A及DHL.HK.A价格更新(2009.08.24)" xfId="1973"/>
    <cellStyle name="_YFH给LQ DHL(1).HK.TW.A及DHL.HK.A价格更新(2009.08.24) 2" xfId="1974"/>
    <cellStyle name="_YFH给LQ DHL(1).HK.TW.A及DHL.HK.A价格更新(2009.08.24) 2_香港联邦IP代理价格" xfId="1975"/>
    <cellStyle name="_YFH给LQ DHL(1).HK.TW.A及DHL.HK.A价格更新(2009.08.24)_嘉泰2012-04-25生效全套报价" xfId="1976"/>
    <cellStyle name="_YFH给LQ DHL(1).HK.TW.A及DHL.HK.A价格更新(2009.08.24)_嘉泰2012-04-25生效全套报价_香港联邦IP代理价格" xfId="1977"/>
    <cellStyle name="_YFH给LQ DHL(1).HK.TW.A及DHL.HK.A价格更新(2009.08.24)_联邦IE代理大货特惠价" xfId="1978"/>
    <cellStyle name="差_Sheet28" xfId="1979"/>
    <cellStyle name="差_Sheet33" xfId="1980"/>
    <cellStyle name="_YFH给LQ DHL(1).HK.TW.A及DHL.HK.A价格更新(2009.08.24)_联邦IE代理大货特惠价_香港联邦IP代理价格" xfId="1981"/>
    <cellStyle name="Legal 8½ x 14 in" xfId="1982"/>
    <cellStyle name="_YFH给LQ DHL(1).HK.TW.A及DHL.HK.A价格更新(2009.08.24)_香港联邦IP代理价格" xfId="1983"/>
    <cellStyle name="_YFH华南站 DHL.HK.KR.C(090810)" xfId="1984"/>
    <cellStyle name="_YFH华南站 DHL.HK.KR.C(090810)_香港联邦IP代理价格" xfId="1985"/>
    <cellStyle name="_白云机场航班信息" xfId="1986"/>
    <cellStyle name="_东方联球10月份同行价TD_联邦IE代理大货特惠价_香港联邦IP代理价格" xfId="1987"/>
    <cellStyle name="_白云机场航班信息_深圳机场货运公司SAC-全日空广州始发运价20091201" xfId="1988"/>
    <cellStyle name="_邦达6月份香港DHL手机出口同行价（无品牌）0616_香港联邦IP代理价格" xfId="1989"/>
    <cellStyle name="_波而达09.3.25MODHL出口报价格" xfId="1990"/>
    <cellStyle name="_波而达09.4.3华南ＤＨＬ免泡特价" xfId="1991"/>
    <cellStyle name="_波而达09年05月06日特价_DHL特价A4" xfId="1992"/>
    <cellStyle name="_波而达09年05月06日特价_顺成to乐凯龙201203月01日更新(UPSvip)" xfId="1993"/>
    <cellStyle name="_波而达09年05月06日特价_香港联邦IP代理价格" xfId="1994"/>
    <cellStyle name="_波而达09年5月6日报价" xfId="1995"/>
    <cellStyle name="_波而达09年5月6日报价之一" xfId="1996"/>
    <cellStyle name="_波而达09年5月香港TNT报价_DHL特价A4" xfId="1997"/>
    <cellStyle name="_波而达09年5月香港TNT报价_顺成to乐凯龙201203月01日更新(UPSvip)_香港联邦IP代理价格" xfId="1998"/>
    <cellStyle name="_大陆DHL重货价" xfId="1999"/>
    <cellStyle name="_波而达HKTNT速快大货特惠价_DHL特价A4_香港联邦IP代理价格" xfId="2000"/>
    <cellStyle name="_波而达HKTNT速快大货特惠价_顺成to乐凯龙201203月01日更新(UPSvip)" xfId="2001"/>
    <cellStyle name="_波而达HKTNT速快大货特惠价_顺成to乐凯龙201203月01日更新(UPSvip)_香港联邦IP代理价格" xfId="2002"/>
    <cellStyle name="_波而达HKTNT速快大货特惠价_香港联邦IP代理价格" xfId="2003"/>
    <cellStyle name="_产地证要求-UPS" xfId="2004"/>
    <cellStyle name="_超顺FEDEX促销价" xfId="2005"/>
    <cellStyle name="_超顺香港DHL（欧美）特价-6月14日执行！" xfId="2006"/>
    <cellStyle name="_诚达通运11-25促销价出货" xfId="2007"/>
    <cellStyle name="_大陆DHL10月1日生效VIP" xfId="2008"/>
    <cellStyle name="_大陆DHL10月1日生效VIP 2" xfId="2009"/>
    <cellStyle name="_大陆DHL成本" xfId="2010"/>
    <cellStyle name="_大陆DHL成本价11-9" xfId="2011"/>
    <cellStyle name="_大陆DHL成本价11-9 2" xfId="2012"/>
    <cellStyle name="常规_DHL预付分区表-041215" xfId="2013"/>
    <cellStyle name="_大陆DHL代理价（SZ）" xfId="2014"/>
    <cellStyle name="_大陆DHL代理价（SZ） 2" xfId="2015"/>
    <cellStyle name="_大陆DHL分区表" xfId="2016"/>
    <cellStyle name="_大陆DHL国际价格" xfId="2017"/>
    <cellStyle name="_大陆UPS同行促销价" xfId="2018"/>
    <cellStyle name="_大陆联邦仿货价格" xfId="2019"/>
    <cellStyle name="常规_CD同行价2009年3月" xfId="2020"/>
    <cellStyle name="_大田0720_BSI-CI签约销售(r)" xfId="2021"/>
    <cellStyle name="9_深圳联邦IP价_Sheet13" xfId="2022"/>
    <cellStyle name="_大田0720_底价带公式表(非自签)" xfId="2023"/>
    <cellStyle name="_底价带公式表" xfId="2024"/>
    <cellStyle name="常规 116 4" xfId="2025"/>
    <cellStyle name="_东方TNT-同行销售价20090401" xfId="2026"/>
    <cellStyle name="_东方TNT-同行销售价20090401_香港联邦IP代理价格" xfId="2027"/>
    <cellStyle name="_东方联球10月31号起代理价 2_香港联邦IP代理价格" xfId="2028"/>
    <cellStyle name="_东方联球10月31号起代理价_香港联邦IP代理价格" xfId="2029"/>
    <cellStyle name="_东方联球10月份同行价TD" xfId="2030"/>
    <cellStyle name="_东方联球10月份同行价TD 2" xfId="2031"/>
    <cellStyle name="_东方联球10月份同行价TD 2_香港联邦IP代理价格" xfId="2032"/>
    <cellStyle name="_东方联球10月份同行价TD_嘉泰2012-04-25生效全套报价_香港联邦IP代理价格" xfId="2033"/>
    <cellStyle name="Comma 7 2" xfId="2034"/>
    <cellStyle name="_东方联球10月份同行价TD_联邦IE代理大货特惠价" xfId="2035"/>
    <cellStyle name="_东方联球11月报价更新版11-7日14点之后" xfId="2036"/>
    <cellStyle name="_东方联球11月报价更新版11-7日14点之后_HKDHL美国特惠价格表(促销价）" xfId="2037"/>
    <cellStyle name="_东方联球9月份中南美,非洲促销价9-4 2_香港联邦IP代理价格" xfId="2038"/>
    <cellStyle name="_东方联球11月报价更新版11-7日14点之后_大陆TNT经济促销" xfId="2039"/>
    <cellStyle name="_国内件服务区域表1128_DHP&amp;DHK-加拿大澳洲促销价-20100608-广东交货" xfId="2040"/>
    <cellStyle name="_东方联球11月报价更新版11-7日14点之后_东方联球4-16号起执行HK联邦整套报价4月16日" xfId="2041"/>
    <cellStyle name="_东方联球11月报价更新版11-7日14点之后_东方联球整套2010-08-08VIP报价" xfId="2042"/>
    <cellStyle name="Normal 10 3" xfId="2043"/>
    <cellStyle name="_东方联球11月报价更新版11-7日14点之后_嘉泰2012-04-25生效全套报价" xfId="2044"/>
    <cellStyle name="_东方联球11月报价更新版11-7日14点之后_欧洲VIP促销价（五月）-" xfId="2045"/>
    <cellStyle name="_东方联球11月报价更新版11-7日14点之后_顺成to乐凯龙201203月01日更新(UPSvip)" xfId="2046"/>
    <cellStyle name="_东方联球11月报价更新版11-7日14点之后_越航ＦＥＤ  特惠VIP精品价2010419" xfId="2047"/>
    <cellStyle name="_东方联球12.21" xfId="2048"/>
    <cellStyle name="_东方联球12.21_嘉泰2012-04-25生效全套报价" xfId="2049"/>
    <cellStyle name="常规 44 3" xfId="2050"/>
    <cellStyle name="_东方联球12-13新增价格" xfId="2051"/>
    <cellStyle name="9_深圳联邦IP价_Sheet11" xfId="2052"/>
    <cellStyle name="_东方联球12-13新增价格_嘉泰2012-04-25生效全套报价" xfId="2053"/>
    <cellStyle name="_东方联球12-13新增价格_嘉泰2012-04-25生效全套报价_香港联邦IP代理价格" xfId="2054"/>
    <cellStyle name="_东方联球12-13新增价格_联邦IE代理大货特惠价" xfId="2055"/>
    <cellStyle name="_东方联球12-13新增价格_联邦IE代理大货特惠价_香港联邦IP代理价格" xfId="2056"/>
    <cellStyle name="_东方联球2009年5月份同行价格编号DFLQ-2009-05TD" xfId="2057"/>
    <cellStyle name="_东方联球2009年5月份同行价格编号DFLQ-2009-05TD_DHL特价A4" xfId="2058"/>
    <cellStyle name="_东方联球2009年5月份同行价格编号DFLQ-2009-05TD_DHL特价A4_香港联邦IP代理价格" xfId="2059"/>
    <cellStyle name="_东方联球2009年5月份同行价格编号DFLQ-2009-05TD_顺成to乐凯龙201203月01日更新(UPSvip)" xfId="2060"/>
    <cellStyle name="_东方联球2009年5月份同行价格编号DFLQ-2009-05TD_顺成to乐凯龙201203月01日更新(UPSvip)_香港联邦IP代理价格" xfId="2061"/>
    <cellStyle name="_东方联球2009年5月份同行价格编号DFLQ-2009-05TD_香港联邦IP代理价格" xfId="2062"/>
    <cellStyle name="_东方联球2009年7月份同行价格编号修正版_香港联邦IP代理价格" xfId="2063"/>
    <cellStyle name="_东方联球5-12欧洲.中东.UPS部分国家促销价-新" xfId="2064"/>
    <cellStyle name="_东方联球9-18起DHL报价xls" xfId="2065"/>
    <cellStyle name="_东方联球9月份同行价DDT" xfId="2066"/>
    <cellStyle name="9_深圳联邦IE价_Sheet18" xfId="2067"/>
    <cellStyle name="9_深圳联邦IE价_Sheet23" xfId="2068"/>
    <cellStyle name="_东方联球9月份同行价DDT 2" xfId="2069"/>
    <cellStyle name="_东方联球9月份同行价DDT_DHLY报价_香港联邦IP代理价格" xfId="2070"/>
    <cellStyle name="_东方联球9月份同行价DDT_Sheet1" xfId="2071"/>
    <cellStyle name="_东方联球9月份同行价DDT_Sheet1_香港联邦IP代理价格" xfId="2072"/>
    <cellStyle name="_东方联球9月份同行价DDT_联邦IE代理大货特惠价_香港联邦IP代理价格" xfId="2073"/>
    <cellStyle name="_东方联球9月份同行价TD" xfId="2074"/>
    <cellStyle name="常规 114 2" xfId="2075"/>
    <cellStyle name="_东方联球9月份同行价TD_香港联邦IP代理价格" xfId="2076"/>
    <cellStyle name="_东方联球9月份中南美,非洲促销价9-4" xfId="2077"/>
    <cellStyle name="_东方联球9月份中南美,非洲促销价9-4 2" xfId="2078"/>
    <cellStyle name="_方周12月31日起同行报价_香港联邦IP代理价格" xfId="2079"/>
    <cellStyle name="_东方联球9月份中南美,非洲促销价9-4_嘉泰2012-04-25生效全套报价" xfId="2080"/>
    <cellStyle name="_东方联球9月份中南美,非洲促销价9-4_嘉泰2012-04-25生效全套报价_香港联邦IP代理价格" xfId="2081"/>
    <cellStyle name="_东联UPS促销价6-16YD" xfId="2082"/>
    <cellStyle name="_东联UPS促销价6-16YD_香港联邦IP代理价格" xfId="2083"/>
    <cellStyle name="_东南亚专线" xfId="2084"/>
    <cellStyle name="超链接 2" xfId="2085"/>
    <cellStyle name="_方周，7月份远东报价" xfId="2086"/>
    <cellStyle name="_方周，7月份远东报价 2" xfId="2087"/>
    <cellStyle name="超链接_公司通讯录_2" xfId="2088"/>
    <cellStyle name="_方周，7月份远东报价_嘉泰2012-04-25生效全套报价" xfId="2089"/>
    <cellStyle name="_方周12月31日起同行报价" xfId="2090"/>
    <cellStyle name="_副本EY航班广州始 发及深圳始发ZH 联运报价20090408" xfId="2091"/>
    <cellStyle name="_副本EY航班广州始 发及深圳始发ZH 联运报价20090408_欧玛威-7月最新空运价" xfId="2092"/>
    <cellStyle name="9_深圳联邦IE价_Sheet25" xfId="2093"/>
    <cellStyle name="9_深圳联邦IE价_Sheet30" xfId="2094"/>
    <cellStyle name="_副本EY航班广州始 发及深圳始发ZH 联运报价20090408_欧玛威-7月最新空运价_香港联邦IP代理价格" xfId="2095"/>
    <cellStyle name="_副本EY航班广州始 发及深圳始发ZH 联运报价20090408_香港联邦IP代理价格" xfId="2096"/>
    <cellStyle name="_副本JI 4" xfId="2097"/>
    <cellStyle name="好_Sheet39" xfId="2098"/>
    <cellStyle name="好_Sheet44" xfId="2099"/>
    <cellStyle name="_副本KE 各航线销售价格20090506_欧玛威-7月最新空运价" xfId="2100"/>
    <cellStyle name="_副本KE 各航线销售价格20090506_欧玛威-7月最新空运价_香港联邦IP代理价格" xfId="2101"/>
    <cellStyle name="差_香港UPS红单特价B_Sheet18" xfId="2102"/>
    <cellStyle name="差_香港UPS红单特价B_Sheet23" xfId="2103"/>
    <cellStyle name="常规 3" xfId="2104"/>
    <cellStyle name="_副本越航０９年４月份ＶＩＰ－精品价" xfId="2105"/>
    <cellStyle name="_副本越航０９年４月份ＶＩＰ－精品价_DHL特价A4" xfId="2106"/>
    <cellStyle name="_副本越航０９年４月份ＶＩＰ－精品价_DHL特价A4_香港联邦IP代理价格" xfId="2107"/>
    <cellStyle name="_副本越航０９年４月份ＶＩＰ－精品价_香港联邦IP代理价格" xfId="2108"/>
    <cellStyle name="_富通捷空运报价 4月14(FTJ AirCargo)" xfId="2109"/>
    <cellStyle name="_富通捷空运报价6.20" xfId="2110"/>
    <cellStyle name="_给华南站点成本报价（2009年03月份）" xfId="2111"/>
    <cellStyle name="_给华南站点成本报价（2009年03月份） 2" xfId="2112"/>
    <cellStyle name="_广州大田最新报价4月13日" xfId="2113"/>
    <cellStyle name="_广州环宇天马空运销售价格20080707" xfId="2114"/>
    <cellStyle name="_广州环宇天马空运销售价格20080707_ADS 深圳 Apr_29" xfId="2115"/>
    <cellStyle name="_汉莎（LH）深圳至欧洲航线报价报价20090106" xfId="2116"/>
    <cellStyle name="_广州环宇天马空运销售价格20080707_ADS 深圳 May_05" xfId="2117"/>
    <cellStyle name="_广州环宇天马空运销售价格20080707_ADS 深圳 May_20" xfId="2118"/>
    <cellStyle name="_广州环宇天马空运销售价格20080707_ADS_深圳 Aug_12" xfId="2119"/>
    <cellStyle name="_广州环宇天马空运销售价格20080714" xfId="2120"/>
    <cellStyle name="_广州联邦欧线及亚太线推广价" xfId="2121"/>
    <cellStyle name="常规 111 2 2" xfId="2122"/>
    <cellStyle name="_广州联邦欧线推广价" xfId="2123"/>
    <cellStyle name="_国内件服务区域表1128" xfId="2124"/>
    <cellStyle name="常规 4 2" xfId="2125"/>
    <cellStyle name="_国内件服务区域表1128_DHK-香港DH材积除6000促销价-20100304-广东 交货" xfId="2126"/>
    <cellStyle name="_国内件服务区域表1128_DHK-香港DH材积除6000促销价-20100323" xfId="2127"/>
    <cellStyle name="_国内件服务区域表1128_DHL特价A4" xfId="2128"/>
    <cellStyle name="_国内件服务区域表1128_DHP&amp;DHK-香港DH促销价-20100422" xfId="2129"/>
    <cellStyle name="_国内件服务区域表1128_FIE&amp;FIP-香港FDX西欧促销价20100601" xfId="2130"/>
    <cellStyle name="_国内件服务区域表1128_HKDHL美国特惠价格表(促销价）" xfId="2131"/>
    <cellStyle name="常规 2 3_Sheet1" xfId="2132"/>
    <cellStyle name="_国内件服务区域表1128_大陆TNT经济促销" xfId="2133"/>
    <cellStyle name="_国内件服务区域表1128_东方联球4-16号起执行HK联邦整套报价4月16日" xfId="2134"/>
    <cellStyle name="_国内件服务区域表1128_东方联球整套2010-0204协议报价" xfId="2135"/>
    <cellStyle name="_国内件服务区域表1128_东方联球整套2010-06-10VIP报价" xfId="2136"/>
    <cellStyle name="_国内件服务区域表1128_东方联球整套2010-08-08VIP报价" xfId="2137"/>
    <cellStyle name="差_香港UPS红单特价B_Sheet2" xfId="2138"/>
    <cellStyle name="_国内件服务区域表1128_汇通天下20110107B" xfId="2139"/>
    <cellStyle name="_国内件服务区域表1128_嘉泰2月22日生效大陆DHL全套报价" xfId="2140"/>
    <cellStyle name="_国内件服务区域表1128_欧洲VIP促销价（五月）-" xfId="2141"/>
    <cellStyle name="_国内件服务区域表1128_香港UPS出口费率表-2010年1月4日_东方联球整套2010-0107XYJ报价" xfId="2142"/>
    <cellStyle name="_国内件服务区域表1128_香港UPS出口费率表-2010年1月4日_欧洲VIP促销价（五月）-" xfId="2143"/>
    <cellStyle name="_国内件服务区域表1128_香港UPS出口费率表-2010年1月4日_越航ＦＥＤ  特惠VIP精品价2010419_DHL特价A4" xfId="2144"/>
    <cellStyle name="_国内件服务区域表1128_越航ＦＥＤ  特惠VIP精品价2010419" xfId="2145"/>
    <cellStyle name="_航空公司运价（非固定运力）APR 29" xfId="2146"/>
    <cellStyle name="_航空公司运价（非固定运力）AUG 4" xfId="2147"/>
    <cellStyle name="_航空公司运价（非固定运力）FEB 10" xfId="2148"/>
    <cellStyle name="_航空公司运价（非固定运力）JUL 14" xfId="2149"/>
    <cellStyle name="_航空公司运价（非固定运力）JUL 21" xfId="2150"/>
    <cellStyle name="_航空公司运价（非固定运力）JUL 24" xfId="2151"/>
    <cellStyle name="_航空公司运价（非固定运力）JUL 3" xfId="2152"/>
    <cellStyle name="常规 163_Sheet40" xfId="2153"/>
    <cellStyle name="_航空公司运价（非固定运力）JUL 7" xfId="2154"/>
    <cellStyle name="_航空公司运价（非固定运力）JUN 11" xfId="2155"/>
    <cellStyle name="_航空公司运价（非固定运力）NOV 04" xfId="2156"/>
    <cellStyle name="_航空公司运价（非固定运力）OCT 21" xfId="2157"/>
    <cellStyle name="常规 230" xfId="2158"/>
    <cellStyle name="_航空公司运价（非固定运力）SEP 15" xfId="2159"/>
    <cellStyle name="_航空公司运价（非固定运力）SEP 18" xfId="2160"/>
    <cellStyle name="_航空公司运价（非固定运力）SEP 24" xfId="2161"/>
    <cellStyle name="_航空公司运价（非固定运力）SEP 29" xfId="2162"/>
    <cellStyle name="_航空公司运价（固定运力）DEC 18" xfId="2163"/>
    <cellStyle name="_航空公司运价（固定运力）OCT 20_Book1" xfId="2164"/>
    <cellStyle name="_航空公司运价（固定运力）OCT 20_Book1_BSI-CI签约销售(r)" xfId="2165"/>
    <cellStyle name="_深圳超顺6月份快件特惠价格" xfId="2166"/>
    <cellStyle name="0,0_x000a__x000a_NA_x000a__x000a_" xfId="2167"/>
    <cellStyle name="0,0_x000a__x000a_NA_x000a__x000a_ 2" xfId="2168"/>
    <cellStyle name="0,0_x000a__x000a_NA_x000a__x000a_ 2 2" xfId="2169"/>
    <cellStyle name="差_香港UPS红单特价B_Sheet9" xfId="2170"/>
    <cellStyle name="0,0_x000a__x000a_NA_x000a__x000a_ 2_Sheet1" xfId="2171"/>
    <cellStyle name="0,0_x000a__x000a_NA_x000a__x000a__Sheet1" xfId="2172"/>
    <cellStyle name="0,0_x000d__x000a_NA_x000d__x000a_" xfId="2173"/>
    <cellStyle name="0,0_x000d__x000a_NA_x000d__x000a_ 10" xfId="2174"/>
    <cellStyle name="0,0_x005f_x000a__x005f_x000a_NA_x005f_x000a__x005f_x000a_" xfId="2175"/>
    <cellStyle name="9" xfId="2176"/>
    <cellStyle name="9_深圳联邦IP价_Sheet3" xfId="2177"/>
    <cellStyle name="9 2 2 2 2 2" xfId="2178"/>
    <cellStyle name="9_Sheet10" xfId="2179"/>
    <cellStyle name="9_Sheet11" xfId="2180"/>
    <cellStyle name="9_Sheet12" xfId="2181"/>
    <cellStyle name="9_Sheet13" xfId="2182"/>
    <cellStyle name="9_Sheet14" xfId="2183"/>
    <cellStyle name="9_Sheet15" xfId="2184"/>
    <cellStyle name="9_Sheet20" xfId="2185"/>
    <cellStyle name="9_Sheet16" xfId="2186"/>
    <cellStyle name="9_Sheet21" xfId="2187"/>
    <cellStyle name="9_Sheet17" xfId="2188"/>
    <cellStyle name="9_Sheet22" xfId="2189"/>
    <cellStyle name="9_Sheet2" xfId="2190"/>
    <cellStyle name="9_Sheet25" xfId="2191"/>
    <cellStyle name="9_Sheet30" xfId="2192"/>
    <cellStyle name="9_Sheet26" xfId="2193"/>
    <cellStyle name="9_Sheet31" xfId="2194"/>
    <cellStyle name="9_Sheet27" xfId="2195"/>
    <cellStyle name="9_Sheet32" xfId="2196"/>
    <cellStyle name="9_Sheet28" xfId="2197"/>
    <cellStyle name="9_Sheet33" xfId="2198"/>
    <cellStyle name="9_Sheet29" xfId="2199"/>
    <cellStyle name="9_Sheet34" xfId="2200"/>
    <cellStyle name="9_Sheet3" xfId="2201"/>
    <cellStyle name="9_Sheet35" xfId="2202"/>
    <cellStyle name="9_Sheet40" xfId="2203"/>
    <cellStyle name="9_Sheet36" xfId="2204"/>
    <cellStyle name="9_Sheet41" xfId="2205"/>
    <cellStyle name="9_Sheet37" xfId="2206"/>
    <cellStyle name="9_Sheet42" xfId="2207"/>
    <cellStyle name="9_Sheet38" xfId="2208"/>
    <cellStyle name="9_Sheet43" xfId="2209"/>
    <cellStyle name="9_Sheet4" xfId="2210"/>
    <cellStyle name="9_Sheet7" xfId="2211"/>
    <cellStyle name="9_Sheet8" xfId="2212"/>
    <cellStyle name="9_深圳福鑫10月29同行价格_Sheet1" xfId="2213"/>
    <cellStyle name="9_深圳福鑫10月29同行价格_Sheet12" xfId="2214"/>
    <cellStyle name="9_深圳福鑫10月29同行价格_Sheet13" xfId="2215"/>
    <cellStyle name="9_深圳福鑫10月29同行价格_Sheet14" xfId="2216"/>
    <cellStyle name="9_深圳福鑫10月29同行价格_Sheet15" xfId="2217"/>
    <cellStyle name="9_深圳福鑫10月29同行价格_Sheet20" xfId="2218"/>
    <cellStyle name="9_深圳福鑫10月29同行价格_Sheet16" xfId="2219"/>
    <cellStyle name="9_深圳福鑫10月29同行价格_Sheet21" xfId="2220"/>
    <cellStyle name="9_深圳福鑫10月29同行价格_Sheet17" xfId="2221"/>
    <cellStyle name="9_深圳福鑫10月29同行价格_Sheet22" xfId="2222"/>
    <cellStyle name="9_深圳福鑫10月29同行价格_Sheet25" xfId="2223"/>
    <cellStyle name="9_深圳福鑫10月29同行价格_Sheet30" xfId="2224"/>
    <cellStyle name="9_深圳福鑫10月29同行价格_Sheet26" xfId="2225"/>
    <cellStyle name="9_深圳福鑫10月29同行价格_Sheet31" xfId="2226"/>
    <cellStyle name="9_深圳福鑫10月29同行价格_Sheet27" xfId="2227"/>
    <cellStyle name="9_深圳福鑫10月29同行价格_Sheet32" xfId="2228"/>
    <cellStyle name="9_深圳福鑫10月29同行价格_Sheet29" xfId="2229"/>
    <cellStyle name="9_深圳福鑫10月29同行价格_Sheet34" xfId="2230"/>
    <cellStyle name="9_深圳福鑫10月29同行价格_Sheet3" xfId="2231"/>
    <cellStyle name="9_深圳福鑫10月29同行价格_Sheet35" xfId="2232"/>
    <cellStyle name="9_深圳福鑫10月29同行价格_Sheet40" xfId="2233"/>
    <cellStyle name="9_深圳福鑫10月29同行价格_Sheet36" xfId="2234"/>
    <cellStyle name="9_深圳福鑫10月29同行价格_Sheet41" xfId="2235"/>
    <cellStyle name="9_深圳福鑫10月29同行价格_Sheet4" xfId="2236"/>
    <cellStyle name="9_深圳福鑫10月29同行价格_Sheet5" xfId="2237"/>
    <cellStyle name="9_深圳福鑫10月29同行价格_Sheet7" xfId="2238"/>
    <cellStyle name="9_深圳福鑫10月29同行价格_Sheet8" xfId="2239"/>
    <cellStyle name="9_深圳福鑫10月29同行价格_Sheet9" xfId="2240"/>
    <cellStyle name="9_深圳联邦IE价_Sheet10" xfId="2241"/>
    <cellStyle name="9_深圳联邦IE价_Sheet13" xfId="2242"/>
    <cellStyle name="Normal 2 8" xfId="2243"/>
    <cellStyle name="9_深圳联邦IE价_Sheet17" xfId="2244"/>
    <cellStyle name="9_深圳联邦IE价_Sheet22" xfId="2245"/>
    <cellStyle name="9_深圳联邦IE价_Sheet27" xfId="2246"/>
    <cellStyle name="9_深圳联邦IE价_Sheet32" xfId="2247"/>
    <cellStyle name="9_深圳联邦IE价_Sheet28" xfId="2248"/>
    <cellStyle name="9_深圳联邦IE价_Sheet33" xfId="2249"/>
    <cellStyle name="9_深圳联邦IE价_Sheet3" xfId="2250"/>
    <cellStyle name="9_深圳联邦IE价_Sheet35" xfId="2251"/>
    <cellStyle name="9_深圳联邦IE价_Sheet40" xfId="2252"/>
    <cellStyle name="常规_Book1" xfId="2253"/>
    <cellStyle name="9_深圳联邦IE价_Sheet37" xfId="2254"/>
    <cellStyle name="9_深圳联邦IE价_Sheet42" xfId="2255"/>
    <cellStyle name="9_深圳联邦IE价_Sheet39" xfId="2256"/>
    <cellStyle name="9_深圳联邦IE价_Sheet44" xfId="2257"/>
    <cellStyle name="9_深圳联邦IE价_Sheet5" xfId="2258"/>
    <cellStyle name="9_深圳联邦IE价_Sheet7" xfId="2259"/>
    <cellStyle name="9_深圳联邦IE价_Sheet8" xfId="2260"/>
    <cellStyle name="9_深圳联邦IP价_Sheet1" xfId="2261"/>
    <cellStyle name="9_深圳联邦IP价_Sheet10" xfId="2262"/>
    <cellStyle name="9_深圳联邦IP价_Sheet15" xfId="2263"/>
    <cellStyle name="9_深圳联邦IP价_Sheet20" xfId="2264"/>
    <cellStyle name="9_深圳联邦IP价_Sheet16" xfId="2265"/>
    <cellStyle name="9_深圳联邦IP价_Sheet21" xfId="2266"/>
    <cellStyle name="9_深圳联邦IP价_Sheet17" xfId="2267"/>
    <cellStyle name="9_深圳联邦IP价_Sheet22" xfId="2268"/>
    <cellStyle name="9_深圳联邦IP价_Sheet18" xfId="2269"/>
    <cellStyle name="9_深圳联邦IP价_Sheet23" xfId="2270"/>
    <cellStyle name="9_深圳联邦IP价_Sheet19" xfId="2271"/>
    <cellStyle name="9_深圳联邦IP价_Sheet24" xfId="2272"/>
    <cellStyle name="9_深圳联邦IP价_Sheet2" xfId="2273"/>
    <cellStyle name="9_深圳联邦IP价_Sheet25" xfId="2274"/>
    <cellStyle name="9_深圳联邦IP价_Sheet30" xfId="2275"/>
    <cellStyle name="Normal_CNO_IPEXPT_Special_LL" xfId="2276"/>
    <cellStyle name="9_深圳联邦IP价_Sheet28" xfId="2277"/>
    <cellStyle name="9_深圳联邦IP价_Sheet33" xfId="2278"/>
    <cellStyle name="9_深圳联邦IP价_Sheet29" xfId="2279"/>
    <cellStyle name="9_深圳联邦IP价_Sheet34" xfId="2280"/>
    <cellStyle name="9_深圳联邦IP价_Sheet35" xfId="2281"/>
    <cellStyle name="9_深圳联邦IP价_Sheet40" xfId="2282"/>
    <cellStyle name="9_深圳联邦IP价_Sheet36" xfId="2283"/>
    <cellStyle name="9_深圳联邦IP价_Sheet41" xfId="2284"/>
    <cellStyle name="9_深圳联邦IP价_Sheet37" xfId="2285"/>
    <cellStyle name="9_深圳联邦IP价_Sheet42" xfId="2286"/>
    <cellStyle name="9_深圳联邦IP价_Sheet38" xfId="2287"/>
    <cellStyle name="9_深圳联邦IP价_Sheet43" xfId="2288"/>
    <cellStyle name="9_深圳联邦IP价_Sheet4" xfId="2289"/>
    <cellStyle name="9_深圳联邦IP价_Sheet5" xfId="2290"/>
    <cellStyle name="9_深圳联邦IP价_Sheet6" xfId="2291"/>
    <cellStyle name="9_深圳联邦IP价_Sheet7" xfId="2292"/>
    <cellStyle name="样式 1 2" xfId="2293"/>
    <cellStyle name="9_深圳联邦IP价_Sheet8" xfId="2294"/>
    <cellStyle name="样式 1 3" xfId="2295"/>
    <cellStyle name="Comma 2" xfId="2296"/>
    <cellStyle name="Comma 2 15" xfId="2297"/>
    <cellStyle name="Comma 2 2" xfId="2298"/>
    <cellStyle name="Comma 2 4" xfId="2299"/>
    <cellStyle name="Comma 3" xfId="2300"/>
    <cellStyle name="Comma 7" xfId="2301"/>
    <cellStyle name="Currency 2" xfId="2302"/>
    <cellStyle name="Hyperlink 2" xfId="2303"/>
    <cellStyle name="Hyperlink 2 6" xfId="2304"/>
    <cellStyle name="Legal 8½ x 14 in 2" xfId="2305"/>
    <cellStyle name="Legal 8½ x 14 in_Sheet1" xfId="2306"/>
    <cellStyle name="好_Sheet6" xfId="2307"/>
    <cellStyle name="Normal" xfId="2308"/>
    <cellStyle name="Normal 115" xfId="2309"/>
    <cellStyle name="Normal 116" xfId="2310"/>
    <cellStyle name="常规_DHL.D" xfId="2311"/>
    <cellStyle name="Normal 16" xfId="2312"/>
    <cellStyle name="Normal 16_Sheet24" xfId="2313"/>
    <cellStyle name="Normal 16_Sheet25" xfId="2314"/>
    <cellStyle name="Normal 16_Sheet26" xfId="2315"/>
    <cellStyle name="Normal 16_Sheet27" xfId="2316"/>
    <cellStyle name="Normal 2" xfId="2317"/>
    <cellStyle name="Normal 2 19" xfId="2318"/>
    <cellStyle name="Normal 2 2" xfId="2319"/>
    <cellStyle name="Normal 229" xfId="2320"/>
    <cellStyle name="Normal 5" xfId="2321"/>
    <cellStyle name="Normal 8" xfId="2322"/>
    <cellStyle name="Normal_(1) KR TP Request Form - 2010 List Rates" xfId="2323"/>
    <cellStyle name="Normal_CNO_IPEXPT_Special" xfId="2324"/>
    <cellStyle name="Normal_CNS_IPEXPT_Special" xfId="2325"/>
    <cellStyle name="Normal_Copy of FI zoning-1_Customer_Summary_Template_English_instructions for KR" xfId="2326"/>
    <cellStyle name="Normal_HK_IEEXPT_Special" xfId="2327"/>
    <cellStyle name="Normal_Sheet1" xfId="2328"/>
    <cellStyle name="差_深圳联邦IE价_Sheet37" xfId="2329"/>
    <cellStyle name="差_深圳联邦IE价_Sheet42" xfId="2330"/>
    <cellStyle name="常规 2 4" xfId="2331"/>
    <cellStyle name="Normal_Standard output file" xfId="2332"/>
    <cellStyle name="常规 20" xfId="2333"/>
    <cellStyle name="Normal_zone201_2001-pub2_Outbound Final test - spec from CC (2)" xfId="2334"/>
    <cellStyle name="Standard_2012_Laufzeiten für Sondertarife" xfId="2335"/>
    <cellStyle name="Style 1" xfId="2336"/>
    <cellStyle name="常规 2 2 3_buylogic快递邮寄优惠价2013-5-17起最新" xfId="2337"/>
    <cellStyle name="百分比 2 2" xfId="2338"/>
    <cellStyle name="标题 1 1" xfId="2339"/>
    <cellStyle name="標準_Zone" xfId="2340"/>
    <cellStyle name="差_Sheet1" xfId="2341"/>
    <cellStyle name="差_Sheet1_1" xfId="2342"/>
    <cellStyle name="差_Sheet10" xfId="2343"/>
    <cellStyle name="差_Sheet10_1" xfId="2344"/>
    <cellStyle name="差_Sheet11" xfId="2345"/>
    <cellStyle name="差_Sheet11_1" xfId="2346"/>
    <cellStyle name="常规 147" xfId="2347"/>
    <cellStyle name="差_Sheet12" xfId="2348"/>
    <cellStyle name="差_Sheet13" xfId="2349"/>
    <cellStyle name="差_Sheet13_1" xfId="2350"/>
    <cellStyle name="差_Sheet14" xfId="2351"/>
    <cellStyle name="差_Sheet15" xfId="2352"/>
    <cellStyle name="差_Sheet20" xfId="2353"/>
    <cellStyle name="差_Sheet16_1" xfId="2354"/>
    <cellStyle name="差_Sheet17" xfId="2355"/>
    <cellStyle name="差_Sheet22" xfId="2356"/>
    <cellStyle name="差_Sheet17_1" xfId="2357"/>
    <cellStyle name="差_Sheet18" xfId="2358"/>
    <cellStyle name="差_Sheet23" xfId="2359"/>
    <cellStyle name="差_Sheet18_1" xfId="2360"/>
    <cellStyle name="差_Sheet19" xfId="2361"/>
    <cellStyle name="差_Sheet24" xfId="2362"/>
    <cellStyle name="差_Sheet2" xfId="2363"/>
    <cellStyle name="差_Sheet2_1" xfId="2364"/>
    <cellStyle name="差_Sheet25" xfId="2365"/>
    <cellStyle name="差_Sheet30" xfId="2366"/>
    <cellStyle name="差_Sheet26" xfId="2367"/>
    <cellStyle name="差_Sheet31" xfId="2368"/>
    <cellStyle name="差_Sheet27" xfId="2369"/>
    <cellStyle name="差_Sheet32" xfId="2370"/>
    <cellStyle name="差_Sheet35" xfId="2371"/>
    <cellStyle name="差_Sheet40" xfId="2372"/>
    <cellStyle name="差_Sheet36" xfId="2373"/>
    <cellStyle name="差_Sheet41" xfId="2374"/>
    <cellStyle name="差_Sheet37" xfId="2375"/>
    <cellStyle name="差_Sheet42" xfId="2376"/>
    <cellStyle name="差_Sheet38" xfId="2377"/>
    <cellStyle name="差_Sheet43" xfId="2378"/>
    <cellStyle name="差_Sheet39" xfId="2379"/>
    <cellStyle name="差_Sheet44" xfId="2380"/>
    <cellStyle name="差_Sheet4" xfId="2381"/>
    <cellStyle name="常规 3 3" xfId="2382"/>
    <cellStyle name="差_Sheet5" xfId="2383"/>
    <cellStyle name="常规 3 4" xfId="2384"/>
    <cellStyle name="差_Sheet6" xfId="2385"/>
    <cellStyle name="差_Sheet6_1" xfId="2386"/>
    <cellStyle name="差_Sheet8" xfId="2387"/>
    <cellStyle name="差_Sheet8_1" xfId="2388"/>
    <cellStyle name="差_Sheet9" xfId="2389"/>
    <cellStyle name="差_大陆DHL代理重货价_Sheet1" xfId="2390"/>
    <cellStyle name="差_大陆DHL代理重货价_Sheet10" xfId="2391"/>
    <cellStyle name="差_大陆DHL代理重货价_Sheet11" xfId="2392"/>
    <cellStyle name="差_大陆DHL代理重货价_Sheet12" xfId="2393"/>
    <cellStyle name="差_大陆DHL代理重货价_Sheet14" xfId="2394"/>
    <cellStyle name="差_大陆DHL代理重货价_Sheet17" xfId="2395"/>
    <cellStyle name="差_大陆DHL代理重货价_Sheet22" xfId="2396"/>
    <cellStyle name="差_大陆DHL代理重货价_Sheet18" xfId="2397"/>
    <cellStyle name="差_大陆DHL代理重货价_Sheet23" xfId="2398"/>
    <cellStyle name="差_大陆DHL代理重货价_Sheet19" xfId="2399"/>
    <cellStyle name="差_大陆DHL代理重货价_Sheet24" xfId="2400"/>
    <cellStyle name="差_大陆DHL代理重货价_Sheet25" xfId="2401"/>
    <cellStyle name="差_大陆DHL代理重货价_Sheet30" xfId="2402"/>
    <cellStyle name="差_大陆DHL代理重货价_Sheet26" xfId="2403"/>
    <cellStyle name="差_大陆DHL代理重货价_Sheet31" xfId="2404"/>
    <cellStyle name="差_大陆DHL代理重货价_Sheet29" xfId="2405"/>
    <cellStyle name="差_大陆DHL代理重货价_Sheet34" xfId="2406"/>
    <cellStyle name="差_大陆DHL代理重货价_Sheet3" xfId="2407"/>
    <cellStyle name="差_大陆DHL代理重货价_Sheet35" xfId="2408"/>
    <cellStyle name="差_大陆DHL代理重货价_Sheet40" xfId="2409"/>
    <cellStyle name="差_大陆DHL代理重货价_Sheet36" xfId="2410"/>
    <cellStyle name="差_大陆DHL代理重货价_Sheet41" xfId="2411"/>
    <cellStyle name="差_大陆DHL代理重货价_Sheet37" xfId="2412"/>
    <cellStyle name="差_大陆DHL代理重货价_Sheet42" xfId="2413"/>
    <cellStyle name="差_大陆DHL代理重货价_Sheet38" xfId="2414"/>
    <cellStyle name="差_大陆DHL代理重货价_Sheet43" xfId="2415"/>
    <cellStyle name="差_大陆DHL代理重货价_Sheet39" xfId="2416"/>
    <cellStyle name="差_大陆DHL代理重货价_Sheet44" xfId="2417"/>
    <cellStyle name="差_大陆DHL代理重货价_Sheet4" xfId="2418"/>
    <cellStyle name="差_大陆DHL代理重货价_Sheet6" xfId="2419"/>
    <cellStyle name="差_大陆DHL代理重货价_Sheet7" xfId="2420"/>
    <cellStyle name="差_大陆DHL代理重货价_Sheet8" xfId="2421"/>
    <cellStyle name="差_大陆DHL代理重货价_Sheet9" xfId="2422"/>
    <cellStyle name="差_深圳联邦IE价_Sheet1" xfId="2423"/>
    <cellStyle name="差_深圳联邦IE价_Sheet10" xfId="2424"/>
    <cellStyle name="差_深圳联邦IE价_Sheet15" xfId="2425"/>
    <cellStyle name="差_深圳联邦IE价_Sheet20" xfId="2426"/>
    <cellStyle name="差_深圳联邦IE价_Sheet17" xfId="2427"/>
    <cellStyle name="差_深圳联邦IE价_Sheet22" xfId="2428"/>
    <cellStyle name="差_深圳联邦IE价_Sheet18" xfId="2429"/>
    <cellStyle name="差_深圳联邦IE价_Sheet23" xfId="2430"/>
    <cellStyle name="差_深圳联邦IE价_Sheet19" xfId="2431"/>
    <cellStyle name="差_深圳联邦IE价_Sheet24" xfId="2432"/>
    <cellStyle name="常规_DHL香港价6月4日_Sheet23" xfId="2433"/>
    <cellStyle name="差_深圳联邦IE价_Sheet2" xfId="2434"/>
    <cellStyle name="差_深圳联邦IE价_Sheet25" xfId="2435"/>
    <cellStyle name="差_深圳联邦IE价_Sheet30" xfId="2436"/>
    <cellStyle name="差_深圳联邦IE价_Sheet26" xfId="2437"/>
    <cellStyle name="差_深圳联邦IE价_Sheet31" xfId="2438"/>
    <cellStyle name="差_深圳联邦IE价_Sheet28" xfId="2439"/>
    <cellStyle name="差_深圳联邦IE价_Sheet33" xfId="2440"/>
    <cellStyle name="差_深圳联邦IE价_Sheet35" xfId="2441"/>
    <cellStyle name="差_深圳联邦IE价_Sheet40" xfId="2442"/>
    <cellStyle name="常规 2 2" xfId="2443"/>
    <cellStyle name="差_深圳联邦IE价_Sheet36" xfId="2444"/>
    <cellStyle name="差_深圳联邦IE价_Sheet41" xfId="2445"/>
    <cellStyle name="常规 2 3" xfId="2446"/>
    <cellStyle name="差_深圳联邦IE价_Sheet39" xfId="2447"/>
    <cellStyle name="差_深圳联邦IE价_Sheet44" xfId="2448"/>
    <cellStyle name="常规 2 6" xfId="2449"/>
    <cellStyle name="差_深圳联邦IE价_Sheet4" xfId="2450"/>
    <cellStyle name="差_深圳联邦IE价_Sheet7" xfId="2451"/>
    <cellStyle name="差_深圳联邦IE价_Sheet8" xfId="2452"/>
    <cellStyle name="差_深圳联邦IE价_Sheet9" xfId="2453"/>
    <cellStyle name="差_深圳联邦IP价_Sheet1" xfId="2454"/>
    <cellStyle name="差_深圳联邦IP价_Sheet11" xfId="2455"/>
    <cellStyle name="差_深圳联邦IP价_Sheet12" xfId="2456"/>
    <cellStyle name="常规 2 10 7" xfId="2457"/>
    <cellStyle name="差_深圳联邦IP价_Sheet14" xfId="2458"/>
    <cellStyle name="常规_华仁同行价09年11月" xfId="2459"/>
    <cellStyle name="差_深圳联邦IP价_Sheet15" xfId="2460"/>
    <cellStyle name="差_深圳联邦IP价_Sheet20" xfId="2461"/>
    <cellStyle name="差_深圳联邦IP价_Sheet16" xfId="2462"/>
    <cellStyle name="差_深圳联邦IP价_Sheet21" xfId="2463"/>
    <cellStyle name="差_深圳联邦IP价_Sheet17" xfId="2464"/>
    <cellStyle name="差_深圳联邦IP价_Sheet22" xfId="2465"/>
    <cellStyle name="差_深圳联邦IP价_Sheet18" xfId="2466"/>
    <cellStyle name="差_深圳联邦IP价_Sheet23" xfId="2467"/>
    <cellStyle name="差_深圳联邦IP价_Sheet19" xfId="2468"/>
    <cellStyle name="差_深圳联邦IP价_Sheet24" xfId="2469"/>
    <cellStyle name="常规_Sheet1 4" xfId="2470"/>
    <cellStyle name="差_深圳联邦IP价_Sheet2" xfId="2471"/>
    <cellStyle name="差_深圳联邦IP价_Sheet29" xfId="2472"/>
    <cellStyle name="差_深圳联邦IP价_Sheet34" xfId="2473"/>
    <cellStyle name="差_深圳联邦IP价_Sheet3" xfId="2474"/>
    <cellStyle name="差_深圳联邦IP价_Sheet38" xfId="2475"/>
    <cellStyle name="差_深圳联邦IP价_Sheet43" xfId="2476"/>
    <cellStyle name="Normal_Spot rate 2009 ASM AE RM" xfId="2477"/>
    <cellStyle name="差_深圳联邦IP价_Sheet4" xfId="2478"/>
    <cellStyle name="差_深圳联邦IP价_Sheet5" xfId="2479"/>
    <cellStyle name="差_深圳联邦IP价_Sheet6" xfId="2480"/>
    <cellStyle name="差_香港UPS红单特价B_Sheet11" xfId="2481"/>
    <cellStyle name="差_香港UPS红单特价B_Sheet12" xfId="2482"/>
    <cellStyle name="差_香港UPS红单特价B_Sheet15" xfId="2483"/>
    <cellStyle name="差_香港UPS红单特价B_Sheet20" xfId="2484"/>
    <cellStyle name="差_香港UPS红单特价B_Sheet16" xfId="2485"/>
    <cellStyle name="差_香港UPS红单特价B_Sheet21" xfId="2486"/>
    <cellStyle name="差_香港UPS红单特价B_Sheet17" xfId="2487"/>
    <cellStyle name="差_香港UPS红单特价B_Sheet22" xfId="2488"/>
    <cellStyle name="常规 2" xfId="2489"/>
    <cellStyle name="差_香港UPS红单特价B_Sheet19" xfId="2490"/>
    <cellStyle name="差_香港UPS红单特价B_Sheet24" xfId="2491"/>
    <cellStyle name="常规 4" xfId="2492"/>
    <cellStyle name="差_香港UPS红单特价B_Sheet25" xfId="2493"/>
    <cellStyle name="差_香港UPS红单特价B_Sheet30" xfId="2494"/>
    <cellStyle name="常规 5" xfId="2495"/>
    <cellStyle name="差_香港UPS红单特价B_Sheet26" xfId="2496"/>
    <cellStyle name="差_香港UPS红单特价B_Sheet31" xfId="2497"/>
    <cellStyle name="常规 6" xfId="2498"/>
    <cellStyle name="差_香港UPS红单特价B_Sheet27" xfId="2499"/>
    <cellStyle name="差_香港UPS红单特价B_Sheet32" xfId="2500"/>
    <cellStyle name="常规 7" xfId="2501"/>
    <cellStyle name="差_香港UPS红单特价B_Sheet28" xfId="2502"/>
    <cellStyle name="差_香港UPS红单特价B_Sheet33" xfId="2503"/>
    <cellStyle name="常规 8" xfId="2504"/>
    <cellStyle name="差_香港UPS红单特价B_Sheet29" xfId="2505"/>
    <cellStyle name="差_香港UPS红单特价B_Sheet34" xfId="2506"/>
    <cellStyle name="常规 9" xfId="2507"/>
    <cellStyle name="差_香港UPS红单特价B_Sheet3" xfId="2508"/>
    <cellStyle name="差_香港UPS红单特价B_Sheet36" xfId="2509"/>
    <cellStyle name="差_香港UPS红单特价B_Sheet41" xfId="2510"/>
    <cellStyle name="差_香港UPS红单特价B_Sheet37" xfId="2511"/>
    <cellStyle name="差_香港UPS红单特价B_Sheet42" xfId="2512"/>
    <cellStyle name="差_香港UPS红单特价B_Sheet38" xfId="2513"/>
    <cellStyle name="差_香港UPS红单特价B_Sheet43" xfId="2514"/>
    <cellStyle name="差_香港UPS红单特价B_Sheet39" xfId="2515"/>
    <cellStyle name="差_香港UPS红单特价B_Sheet44" xfId="2516"/>
    <cellStyle name="差_香港UPS红单特价B_Sheet5" xfId="2517"/>
    <cellStyle name="差_香港UPS红单特价B_Sheet6" xfId="2518"/>
    <cellStyle name="常规_Sheet13_1" xfId="2519"/>
    <cellStyle name="差_香港UPS红单特价B_Sheet7" xfId="2520"/>
    <cellStyle name="常规 10 2" xfId="2521"/>
    <cellStyle name="常规 10 2_Sheet1" xfId="2522"/>
    <cellStyle name="常规 10 3" xfId="2523"/>
    <cellStyle name="常规 10_Sheet1" xfId="2524"/>
    <cellStyle name="常规 11" xfId="2525"/>
    <cellStyle name="常规 11 2 3" xfId="2526"/>
    <cellStyle name="常规 11 2 3 5" xfId="2527"/>
    <cellStyle name="常规 11 2 3 7" xfId="2528"/>
    <cellStyle name="常规 11 2 3_Sheet1" xfId="2529"/>
    <cellStyle name="常规 11_Sheet1" xfId="2530"/>
    <cellStyle name="常规 110 4 2 2 2" xfId="2531"/>
    <cellStyle name="常规 110_Sheet1" xfId="2532"/>
    <cellStyle name="常规 111" xfId="2533"/>
    <cellStyle name="常规 111 2 2_Sheet1" xfId="2534"/>
    <cellStyle name="常规 112" xfId="2535"/>
    <cellStyle name="常规 113" xfId="2536"/>
    <cellStyle name="常规 114" xfId="2537"/>
    <cellStyle name="常规 114_Sheet1" xfId="2538"/>
    <cellStyle name="常规 117" xfId="2539"/>
    <cellStyle name="常规 163_Sheet16" xfId="2540"/>
    <cellStyle name="好_大陆DHL代理重货价" xfId="2541"/>
    <cellStyle name="常规 120" xfId="2542"/>
    <cellStyle name="常规 121 2" xfId="2543"/>
    <cellStyle name="常规 123" xfId="2544"/>
    <cellStyle name="常规 125" xfId="2545"/>
    <cellStyle name="常规 131_Sheet37" xfId="2546"/>
    <cellStyle name="常规 134" xfId="2547"/>
    <cellStyle name="常规 163_Sheet28" xfId="2548"/>
    <cellStyle name="常规 147_Sheet23" xfId="2549"/>
    <cellStyle name="常规 151" xfId="2550"/>
    <cellStyle name="常规 151 2" xfId="2551"/>
    <cellStyle name="Normal_HK SPI (PT &amp; zone) (30 Apr 2003)_Band-R" xfId="2552"/>
    <cellStyle name="常规 155 6" xfId="2553"/>
    <cellStyle name="常规 159" xfId="2554"/>
    <cellStyle name="常规 16 6 2" xfId="2555"/>
    <cellStyle name="常规 163" xfId="2556"/>
    <cellStyle name="常规 2 10" xfId="2557"/>
    <cellStyle name="常规 2 10 4" xfId="2558"/>
    <cellStyle name="常规 2 2 7 2" xfId="2559"/>
    <cellStyle name="常规 2_Sheet34" xfId="2560"/>
    <cellStyle name="常规 2 2 7 2_Sheet22" xfId="2561"/>
    <cellStyle name="常规 2 7" xfId="2562"/>
    <cellStyle name="常规 2 9" xfId="2563"/>
    <cellStyle name="常规 2_Sheet1" xfId="2564"/>
    <cellStyle name="常规 2_Sheet2" xfId="2565"/>
    <cellStyle name="常规 2_Sheet35" xfId="2566"/>
    <cellStyle name="常规 219" xfId="2567"/>
    <cellStyle name="常规 22 2" xfId="2568"/>
    <cellStyle name="常规 26" xfId="2569"/>
    <cellStyle name="常规 3_Sheet1" xfId="2570"/>
    <cellStyle name="常规 3_Sheet31" xfId="2571"/>
    <cellStyle name="常规 3_Sheet33" xfId="2572"/>
    <cellStyle name="常规_Sheet1_1" xfId="2573"/>
    <cellStyle name="常规 33 2 3" xfId="2574"/>
    <cellStyle name="常规 34" xfId="2575"/>
    <cellStyle name="常规 4 24" xfId="2576"/>
    <cellStyle name="常规 4 3" xfId="2577"/>
    <cellStyle name="常规 4_Sheet1" xfId="2578"/>
    <cellStyle name="常规 5_Sheet1" xfId="2579"/>
    <cellStyle name="常规 7 2" xfId="2580"/>
    <cellStyle name="常规_06年1月FDX大货特惠价-FDXH0601_FHP大货促销价-20090601" xfId="2581"/>
    <cellStyle name="常规_2016.9.18调整价" xfId="2582"/>
    <cellStyle name="常规_20160107火速物流同行报价" xfId="2583"/>
    <cellStyle name="常规_Book1_Sheet10" xfId="2584"/>
    <cellStyle name="常规_DHL特价D1" xfId="2585"/>
    <cellStyle name="常规_DHL香港价6月4日" xfId="2586"/>
    <cellStyle name="常规_FEDEX.HKA.IE.B分区表" xfId="2587"/>
    <cellStyle name="常规_MSR对比价" xfId="2588"/>
    <cellStyle name="常规_Sheet1_2" xfId="2589"/>
    <cellStyle name="常规_Sheet1_3" xfId="2590"/>
    <cellStyle name="常规_深圳新速-8月5价格整合" xfId="2591"/>
    <cellStyle name="常规_Sheet1_4" xfId="2592"/>
    <cellStyle name="常规_Sheet1_5" xfId="2593"/>
    <cellStyle name="常规_Sheet1_UPS折扣" xfId="2594"/>
    <cellStyle name="常规_Sheet10" xfId="2595"/>
    <cellStyle name="常规_Sheet10_1" xfId="2596"/>
    <cellStyle name="常规_Sheet11_1" xfId="2597"/>
    <cellStyle name="常规_Sheet12_1" xfId="2598"/>
    <cellStyle name="常规_Sheet13" xfId="2599"/>
    <cellStyle name="常规_Sheet14" xfId="2600"/>
    <cellStyle name="常规_Sheet14_1" xfId="2601"/>
    <cellStyle name="常规_Sheet15_1" xfId="2602"/>
    <cellStyle name="常规_Sheet16" xfId="2603"/>
    <cellStyle name="常规_Sheet21" xfId="2604"/>
    <cellStyle name="常规_Sheet16_1" xfId="2605"/>
    <cellStyle name="常规_Sheet17" xfId="2606"/>
    <cellStyle name="常规_Sheet22" xfId="2607"/>
    <cellStyle name="常规_Sheet18" xfId="2608"/>
    <cellStyle name="常规_Sheet23" xfId="2609"/>
    <cellStyle name="常规_Sheet19" xfId="2610"/>
    <cellStyle name="常规_Sheet24" xfId="2611"/>
    <cellStyle name="常规_Sheet2" xfId="2612"/>
    <cellStyle name="常规_Sheet2_1" xfId="2613"/>
    <cellStyle name="常规_Sheet26" xfId="2614"/>
    <cellStyle name="常规_Sheet31" xfId="2615"/>
    <cellStyle name="常规_Sheet29" xfId="2616"/>
    <cellStyle name="常规_Sheet34" xfId="2617"/>
    <cellStyle name="常规_Sheet3" xfId="2618"/>
    <cellStyle name="常规_Sheet3_1" xfId="2619"/>
    <cellStyle name="常规_Sheet32" xfId="2620"/>
    <cellStyle name="常规_Sheet35" xfId="2621"/>
    <cellStyle name="常规_Sheet40" xfId="2622"/>
    <cellStyle name="常规_Sheet37" xfId="2623"/>
    <cellStyle name="常规_Sheet42" xfId="2624"/>
    <cellStyle name="常规_Sheet38" xfId="2625"/>
    <cellStyle name="常规_Sheet43" xfId="2626"/>
    <cellStyle name="常规_Sheet39" xfId="2627"/>
    <cellStyle name="常规_Sheet44" xfId="2628"/>
    <cellStyle name="常规_Sheet4" xfId="2629"/>
    <cellStyle name="常规_Sheet5" xfId="2630"/>
    <cellStyle name="常规_Sheet5_1" xfId="2631"/>
    <cellStyle name="常规_Sheet6_1" xfId="2632"/>
    <cellStyle name="常规_Sheet7" xfId="2633"/>
    <cellStyle name="常规_Sheet7_Sheet2" xfId="2634"/>
    <cellStyle name="常规_Sheet8" xfId="2635"/>
    <cellStyle name="常规_Sheet8_1" xfId="2636"/>
    <cellStyle name="常规_Sheet9" xfId="2637"/>
    <cellStyle name="常规_TNT PRICE" xfId="2638"/>
    <cellStyle name="常规_TNT价7月3日" xfId="2639"/>
    <cellStyle name="常规_ups预付分区表" xfId="2640"/>
    <cellStyle name="常规_大陆DHL澳新促销" xfId="2641"/>
    <cellStyle name="常规_华仁09年10月VIP价" xfId="2642"/>
    <cellStyle name="常规_价格-1_Sheet2" xfId="2643"/>
    <cellStyle name="常规_联邦3价格 表卖价" xfId="2644"/>
    <cellStyle name="常规_省内_temp_ups" xfId="2645"/>
    <cellStyle name="常规_省内_ups" xfId="2646"/>
    <cellStyle name="常规_香港FEDEX.IE价格" xfId="2647"/>
    <cellStyle name="常规_香港UPS分区表" xfId="2648"/>
    <cellStyle name="常规_香港UPS公开价" xfId="2649"/>
    <cellStyle name="常规_香港联邦价 (4)" xfId="2650"/>
    <cellStyle name="常规_新价-10%" xfId="2651"/>
    <cellStyle name="常规_新价-10%_Sheet1" xfId="2652"/>
    <cellStyle name="常规_新价-10%_Sheet14" xfId="2653"/>
    <cellStyle name="常规_新价-10%_Sheet9" xfId="2654"/>
    <cellStyle name="常规_直客协议价-(2008)深圳秀驿使用" xfId="2655"/>
    <cellStyle name="超链接_Sheet13" xfId="2656"/>
    <cellStyle name="超链接_Sheet15" xfId="2657"/>
    <cellStyle name="超链接_Sheet21" xfId="2658"/>
    <cellStyle name="超链接_Sheet22" xfId="2659"/>
    <cellStyle name="超链接_Sheet31" xfId="2660"/>
    <cellStyle name="超链接_Sheet33" xfId="2661"/>
    <cellStyle name="超链接_Sheet34" xfId="2662"/>
    <cellStyle name="超链接_Sheet38" xfId="2663"/>
    <cellStyle name="超链接_Sheet43" xfId="2664"/>
    <cellStyle name="超链接_公司通讯录_1" xfId="2665"/>
    <cellStyle name="好_Sheet10" xfId="2666"/>
    <cellStyle name="好_Sheet11" xfId="2667"/>
    <cellStyle name="好_Sheet13" xfId="2668"/>
    <cellStyle name="好_Sheet14" xfId="2669"/>
    <cellStyle name="好_Sheet15" xfId="2670"/>
    <cellStyle name="好_Sheet20" xfId="2671"/>
    <cellStyle name="好_Sheet16" xfId="2672"/>
    <cellStyle name="好_Sheet21" xfId="2673"/>
    <cellStyle name="好_Sheet17" xfId="2674"/>
    <cellStyle name="好_Sheet22" xfId="2675"/>
    <cellStyle name="好_Sheet18" xfId="2676"/>
    <cellStyle name="好_Sheet23" xfId="2677"/>
    <cellStyle name="好_Sheet26" xfId="2678"/>
    <cellStyle name="好_Sheet31" xfId="2679"/>
    <cellStyle name="好_Sheet27" xfId="2680"/>
    <cellStyle name="好_Sheet32" xfId="2681"/>
    <cellStyle name="好_Sheet28" xfId="2682"/>
    <cellStyle name="好_Sheet33" xfId="2683"/>
    <cellStyle name="好_Sheet36" xfId="2684"/>
    <cellStyle name="好_Sheet41" xfId="2685"/>
    <cellStyle name="好_Sheet38" xfId="2686"/>
    <cellStyle name="好_Sheet43" xfId="2687"/>
    <cellStyle name="好_Sheet5" xfId="2688"/>
    <cellStyle name="好_Sheet8" xfId="2689"/>
    <cellStyle name="好_深圳联邦IE价" xfId="2690"/>
    <cellStyle name="好_深圳联邦IP价" xfId="2691"/>
    <cellStyle name="一般 6" xfId="2692"/>
    <cellStyle name="好_香港UPS红单特价B" xfId="2693"/>
    <cellStyle name="千分位_Air Tariff - 20100721_TEMP_v03" xfId="2694"/>
    <cellStyle name="千位分隔 2" xfId="2695"/>
    <cellStyle name="千位分隔 3" xfId="2696"/>
    <cellStyle name="千位分隔_Sheet13" xfId="2697"/>
    <cellStyle name="千位分隔_Sheet4" xfId="2698"/>
    <cellStyle name="样式 1" xfId="2699"/>
    <cellStyle name="样式 1 10" xfId="2700"/>
    <cellStyle name="样式 1 14" xfId="2701"/>
    <cellStyle name="样式 1 2 2" xfId="2702"/>
    <cellStyle name="一般 2" xfId="2703"/>
    <cellStyle name="一般_FEDEX 報價2008年" xfId="2704"/>
    <cellStyle name="표준_3rd region update (041217)" xfId="2705"/>
    <cellStyle name="0,0&#10;&#10;NA&#10;&#10;" xfId="2706"/>
    <cellStyle name="常规_新建 Microsoft Office Excel Workbook (3)" xfId="2707"/>
    <cellStyle name="常规_Sheet1_目录_1" xfId="2708"/>
    <cellStyle name="Normal 40" xfId="2709"/>
    <cellStyle name="常规 227" xfId="2710"/>
    <cellStyle name="常规 226" xfId="2711"/>
    <cellStyle name="常规 229" xfId="2712"/>
    <cellStyle name="常规 10 10 10 2 2" xfId="2713"/>
    <cellStyle name="常规 11 2 2 2 2 2 2" xfId="2714"/>
    <cellStyle name="常规 28" xfId="2715"/>
    <cellStyle name="常规 33" xfId="2716"/>
    <cellStyle name="_小货特价" xfId="2717"/>
    <cellStyle name="常规_Sheet1 2" xfId="2718"/>
    <cellStyle name="常规_DHL.HKA.YFH" xfId="2719"/>
    <cellStyle name="常规 10 2 3" xfId="2720"/>
    <cellStyle name="常规 124 9" xfId="2721"/>
    <cellStyle name="常规 235" xfId="2722"/>
    <cellStyle name="常规_2018-4-16  bksd-2018 整理版 " xfId="2723"/>
    <cellStyle name="常规_15" xfId="2724"/>
    <cellStyle name="常规_15_2016年01月给一代国际渠道服务明细" xfId="2725"/>
    <cellStyle name="Normal_AU_IPEXPT_0209" xfId="2726"/>
    <cellStyle name="Normal 43" xfId="2727"/>
    <cellStyle name="常规_联中HKDHL20100601" xfId="2728"/>
    <cellStyle name="Normal_HK_IEEXPT_Special 2 2" xfId="2729"/>
    <cellStyle name="常规 133" xfId="2730"/>
    <cellStyle name="常规 5 2 5" xfId="2731"/>
    <cellStyle name="常规_大陆DHL10月1日生效VIP" xfId="2732"/>
    <cellStyle name="常规 19" xfId="2733"/>
    <cellStyle name="常规 10 4 3" xfId="2734"/>
  </cellStyles>
  <dxfs count="4">
    <dxf>
      <fill>
        <patternFill patternType="solid">
          <bgColor rgb="FFFF9900"/>
        </patternFill>
      </fill>
    </dxf>
    <dxf>
      <fill>
        <patternFill patternType="solid">
          <bgColor rgb="FFFFFF00"/>
        </patternFill>
      </fill>
    </dxf>
    <dxf>
      <font>
        <b val="1"/>
        <i val="0"/>
      </font>
      <fill>
        <patternFill patternType="solid">
          <bgColor indexed="43"/>
        </patternFill>
      </fill>
    </dxf>
    <dxf>
      <font>
        <b val="0"/>
        <i val="0"/>
      </font>
      <fill>
        <patternFill patternType="solid">
          <bgColor indexed="42"/>
        </patternFill>
      </fill>
    </dxf>
  </dxfs>
  <tableStyles count="0" defaultTableStyle="TableStyleMedium9" defaultPivotStyle="PivotStyleLight16"/>
  <colors>
    <mruColors>
      <color rgb="00FF9900"/>
      <color rgb="00FFFFFF"/>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0" Type="http://schemas.openxmlformats.org/officeDocument/2006/relationships/sharedStrings" Target="sharedStrings.xml"/><Relationship Id="rId7" Type="http://schemas.openxmlformats.org/officeDocument/2006/relationships/worksheet" Target="worksheets/sheet7.xml"/><Relationship Id="rId69" Type="http://schemas.openxmlformats.org/officeDocument/2006/relationships/styles" Target="styles.xml"/><Relationship Id="rId68" Type="http://schemas.openxmlformats.org/officeDocument/2006/relationships/theme" Target="theme/theme1.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9525</xdr:rowOff>
    </xdr:from>
    <xdr:to>
      <xdr:col>1</xdr:col>
      <xdr:colOff>876300</xdr:colOff>
      <xdr:row>3</xdr:row>
      <xdr:rowOff>0</xdr:rowOff>
    </xdr:to>
    <xdr:pic>
      <xdr:nvPicPr>
        <xdr:cNvPr id="2" name="图片 2" descr="QQ图片20140809143112"/>
        <xdr:cNvPicPr>
          <a:picLocks noChangeAspect="1" noChangeArrowheads="1"/>
        </xdr:cNvPicPr>
      </xdr:nvPicPr>
      <xdr:blipFill>
        <a:blip r:embed="rId1" cstate="print"/>
        <a:srcRect/>
        <a:stretch>
          <a:fillRect/>
        </a:stretch>
      </xdr:blipFill>
      <xdr:spPr>
        <a:xfrm>
          <a:off x="0" y="9525"/>
          <a:ext cx="1771650" cy="177165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oneCellAnchor>
    <xdr:from>
      <xdr:col>1</xdr:col>
      <xdr:colOff>0</xdr:colOff>
      <xdr:row>7</xdr:row>
      <xdr:rowOff>0</xdr:rowOff>
    </xdr:from>
    <xdr:ext cx="6497320" cy="330200"/>
    <xdr:sp>
      <xdr:nvSpPr>
        <xdr:cNvPr id="2" name="Shape 53"/>
        <xdr:cNvSpPr/>
      </xdr:nvSpPr>
      <xdr:spPr>
        <a:xfrm>
          <a:off x="685800" y="1905000"/>
          <a:ext cx="6497320" cy="330200"/>
        </a:xfrm>
        <a:custGeom>
          <a:avLst/>
          <a:gdLst/>
          <a:ahLst/>
          <a:cxnLst/>
          <a:pathLst>
            <a:path w="6497320">
              <a:moveTo>
                <a:pt x="0" y="0"/>
              </a:moveTo>
              <a:lnTo>
                <a:pt x="6496812" y="0"/>
              </a:lnTo>
            </a:path>
          </a:pathLst>
        </a:custGeom>
        <a:ln w="10668">
          <a:solidFill>
            <a:srgbClr val="000000"/>
          </a:solidFill>
        </a:ln>
      </xdr:spPr>
    </xdr:sp>
    <xdr:clientData/>
  </xdr:oneCellAnchor>
  <xdr:oneCellAnchor>
    <xdr:from>
      <xdr:col>1</xdr:col>
      <xdr:colOff>0</xdr:colOff>
      <xdr:row>7</xdr:row>
      <xdr:rowOff>0</xdr:rowOff>
    </xdr:from>
    <xdr:ext cx="6497320" cy="330200"/>
    <xdr:sp>
      <xdr:nvSpPr>
        <xdr:cNvPr id="3" name="Shape 54"/>
        <xdr:cNvSpPr/>
      </xdr:nvSpPr>
      <xdr:spPr>
        <a:xfrm>
          <a:off x="685800" y="1905000"/>
          <a:ext cx="6497320" cy="330200"/>
        </a:xfrm>
        <a:custGeom>
          <a:avLst/>
          <a:gdLst/>
          <a:ahLst/>
          <a:cxnLst/>
          <a:pathLst>
            <a:path w="6497320">
              <a:moveTo>
                <a:pt x="0" y="0"/>
              </a:moveTo>
              <a:lnTo>
                <a:pt x="6496812" y="0"/>
              </a:lnTo>
            </a:path>
          </a:pathLst>
        </a:custGeom>
        <a:ln w="10668">
          <a:solidFill>
            <a:srgbClr val="000000"/>
          </a:solidFill>
        </a:ln>
      </xdr:spPr>
    </xdr:sp>
    <xdr:clientData/>
  </xdr:one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433705</xdr:colOff>
      <xdr:row>6</xdr:row>
      <xdr:rowOff>0</xdr:rowOff>
    </xdr:from>
    <xdr:to>
      <xdr:col>2</xdr:col>
      <xdr:colOff>488950</xdr:colOff>
      <xdr:row>7</xdr:row>
      <xdr:rowOff>15240</xdr:rowOff>
    </xdr:to>
    <xdr:sp>
      <xdr:nvSpPr>
        <xdr:cNvPr id="2" name="Text Box 1"/>
        <xdr:cNvSpPr txBox="1"/>
      </xdr:nvSpPr>
      <xdr:spPr>
        <a:xfrm>
          <a:off x="2862580" y="1666875"/>
          <a:ext cx="55245" cy="196215"/>
        </a:xfrm>
        <a:prstGeom prst="rect">
          <a:avLst/>
        </a:prstGeom>
        <a:noFill/>
        <a:ln w="9525">
          <a:noFill/>
        </a:ln>
      </xdr:spPr>
    </xdr:sp>
    <xdr:clientData/>
  </xdr:twoCellAnchor>
  <xdr:twoCellAnchor editAs="oneCell">
    <xdr:from>
      <xdr:col>2</xdr:col>
      <xdr:colOff>433705</xdr:colOff>
      <xdr:row>6</xdr:row>
      <xdr:rowOff>0</xdr:rowOff>
    </xdr:from>
    <xdr:to>
      <xdr:col>2</xdr:col>
      <xdr:colOff>488950</xdr:colOff>
      <xdr:row>7</xdr:row>
      <xdr:rowOff>15240</xdr:rowOff>
    </xdr:to>
    <xdr:sp>
      <xdr:nvSpPr>
        <xdr:cNvPr id="3" name="Text Box 1"/>
        <xdr:cNvSpPr txBox="1"/>
      </xdr:nvSpPr>
      <xdr:spPr>
        <a:xfrm>
          <a:off x="2862580" y="1666875"/>
          <a:ext cx="55245" cy="196215"/>
        </a:xfrm>
        <a:prstGeom prst="rect">
          <a:avLst/>
        </a:prstGeom>
        <a:noFill/>
        <a:ln w="9525">
          <a:noFill/>
        </a:ln>
      </xdr:spPr>
    </xdr:sp>
    <xdr:clientData/>
  </xdr:twoCellAnchor>
  <xdr:twoCellAnchor editAs="oneCell">
    <xdr:from>
      <xdr:col>2</xdr:col>
      <xdr:colOff>433705</xdr:colOff>
      <xdr:row>6</xdr:row>
      <xdr:rowOff>0</xdr:rowOff>
    </xdr:from>
    <xdr:to>
      <xdr:col>2</xdr:col>
      <xdr:colOff>488950</xdr:colOff>
      <xdr:row>7</xdr:row>
      <xdr:rowOff>15240</xdr:rowOff>
    </xdr:to>
    <xdr:sp>
      <xdr:nvSpPr>
        <xdr:cNvPr id="4" name="Text Box 1"/>
        <xdr:cNvSpPr txBox="1"/>
      </xdr:nvSpPr>
      <xdr:spPr>
        <a:xfrm>
          <a:off x="2862580" y="1666875"/>
          <a:ext cx="55245" cy="196215"/>
        </a:xfrm>
        <a:prstGeom prst="rect">
          <a:avLst/>
        </a:prstGeom>
        <a:noFill/>
        <a:ln w="9525">
          <a:noFill/>
        </a:ln>
      </xdr:spPr>
    </xdr:sp>
    <xdr:clientData/>
  </xdr:twoCellAnchor>
  <xdr:twoCellAnchor editAs="oneCell">
    <xdr:from>
      <xdr:col>2</xdr:col>
      <xdr:colOff>433705</xdr:colOff>
      <xdr:row>6</xdr:row>
      <xdr:rowOff>0</xdr:rowOff>
    </xdr:from>
    <xdr:to>
      <xdr:col>2</xdr:col>
      <xdr:colOff>488950</xdr:colOff>
      <xdr:row>7</xdr:row>
      <xdr:rowOff>15240</xdr:rowOff>
    </xdr:to>
    <xdr:sp>
      <xdr:nvSpPr>
        <xdr:cNvPr id="5" name="Text Box 1"/>
        <xdr:cNvSpPr txBox="1"/>
      </xdr:nvSpPr>
      <xdr:spPr>
        <a:xfrm>
          <a:off x="2862580" y="1666875"/>
          <a:ext cx="55245" cy="196215"/>
        </a:xfrm>
        <a:prstGeom prst="rect">
          <a:avLst/>
        </a:prstGeom>
        <a:noFill/>
        <a:ln w="9525">
          <a:noFill/>
        </a:ln>
      </xdr:spPr>
    </xdr:sp>
    <xdr:clientData/>
  </xdr:twoCellAnchor>
  <xdr:twoCellAnchor editAs="oneCell">
    <xdr:from>
      <xdr:col>2</xdr:col>
      <xdr:colOff>433705</xdr:colOff>
      <xdr:row>6</xdr:row>
      <xdr:rowOff>0</xdr:rowOff>
    </xdr:from>
    <xdr:to>
      <xdr:col>2</xdr:col>
      <xdr:colOff>488950</xdr:colOff>
      <xdr:row>7</xdr:row>
      <xdr:rowOff>15240</xdr:rowOff>
    </xdr:to>
    <xdr:sp>
      <xdr:nvSpPr>
        <xdr:cNvPr id="6" name="Text Box 1"/>
        <xdr:cNvSpPr txBox="1"/>
      </xdr:nvSpPr>
      <xdr:spPr>
        <a:xfrm>
          <a:off x="2862580" y="1666875"/>
          <a:ext cx="55245" cy="196215"/>
        </a:xfrm>
        <a:prstGeom prst="rect">
          <a:avLst/>
        </a:prstGeom>
        <a:noFill/>
        <a:ln w="9525">
          <a:noFill/>
        </a:ln>
      </xdr:spPr>
    </xdr:sp>
    <xdr:clientData/>
  </xdr:twoCellAnchor>
  <xdr:twoCellAnchor editAs="oneCell">
    <xdr:from>
      <xdr:col>0</xdr:col>
      <xdr:colOff>0</xdr:colOff>
      <xdr:row>35</xdr:row>
      <xdr:rowOff>0</xdr:rowOff>
    </xdr:from>
    <xdr:to>
      <xdr:col>0</xdr:col>
      <xdr:colOff>609600</xdr:colOff>
      <xdr:row>35</xdr:row>
      <xdr:rowOff>9525</xdr:rowOff>
    </xdr:to>
    <xdr:pic>
      <xdr:nvPicPr>
        <xdr:cNvPr id="7" name="Picture 6161"/>
        <xdr:cNvPicPr>
          <a:picLocks noChangeAspect="1"/>
        </xdr:cNvPicPr>
      </xdr:nvPicPr>
      <xdr:blipFill>
        <a:blip r:embed="rId1"/>
        <a:stretch>
          <a:fillRect/>
        </a:stretch>
      </xdr:blipFill>
      <xdr:spPr>
        <a:xfrm>
          <a:off x="0" y="9521825"/>
          <a:ext cx="609600" cy="9525"/>
        </a:xfrm>
        <a:prstGeom prst="rect">
          <a:avLst/>
        </a:prstGeom>
        <a:noFill/>
        <a:ln w="9525">
          <a:noFill/>
        </a:ln>
      </xdr:spPr>
    </xdr:pic>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oneCellAnchor>
    <xdr:from>
      <xdr:col>3</xdr:col>
      <xdr:colOff>133350</xdr:colOff>
      <xdr:row>43</xdr:row>
      <xdr:rowOff>12065</xdr:rowOff>
    </xdr:from>
    <xdr:ext cx="309880" cy="1290955"/>
    <xdr:sp>
      <xdr:nvSpPr>
        <xdr:cNvPr id="2" name="矩形 3"/>
        <xdr:cNvSpPr/>
      </xdr:nvSpPr>
      <xdr:spPr>
        <a:xfrm>
          <a:off x="4591050" y="9307830"/>
          <a:ext cx="30988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a:p>
      </xdr:txBody>
    </xdr:sp>
    <xdr:clientData/>
  </xdr:one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11</xdr:col>
      <xdr:colOff>-1600200</xdr:colOff>
      <xdr:row>0</xdr:row>
      <xdr:rowOff>0</xdr:rowOff>
    </xdr:from>
    <xdr:to>
      <xdr:col>11</xdr:col>
      <xdr:colOff>0</xdr:colOff>
      <xdr:row>0</xdr:row>
      <xdr:rowOff>361950</xdr:rowOff>
    </xdr:to>
    <xdr:pic>
      <xdr:nvPicPr>
        <xdr:cNvPr id="2" name="Picture 1" descr="Picture"/>
        <xdr:cNvPicPr>
          <a:picLocks noChangeAspect="1"/>
        </xdr:cNvPicPr>
      </xdr:nvPicPr>
      <xdr:blipFill>
        <a:blip r:embed="rId1"/>
        <a:stretch>
          <a:fillRect/>
        </a:stretch>
      </xdr:blipFill>
      <xdr:spPr>
        <a:xfrm>
          <a:off x="8696325" y="0"/>
          <a:ext cx="1600200" cy="36195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1243399</xdr:colOff>
      <xdr:row>3</xdr:row>
      <xdr:rowOff>161925</xdr:rowOff>
    </xdr:to>
    <xdr:pic>
      <xdr:nvPicPr>
        <xdr:cNvPr id="2" name="图片 2" descr="QQ图片20140809143112"/>
        <xdr:cNvPicPr>
          <a:picLocks noChangeAspect="1" noChangeArrowheads="1"/>
        </xdr:cNvPicPr>
      </xdr:nvPicPr>
      <xdr:blipFill>
        <a:blip r:embed="rId1" cstate="print"/>
        <a:srcRect/>
        <a:stretch>
          <a:fillRect/>
        </a:stretch>
      </xdr:blipFill>
      <xdr:spPr>
        <a:xfrm>
          <a:off x="0" y="0"/>
          <a:ext cx="1243330" cy="121793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133350</xdr:colOff>
      <xdr:row>0</xdr:row>
      <xdr:rowOff>0</xdr:rowOff>
    </xdr:from>
    <xdr:to>
      <xdr:col>2</xdr:col>
      <xdr:colOff>76200</xdr:colOff>
      <xdr:row>0</xdr:row>
      <xdr:rowOff>1076325</xdr:rowOff>
    </xdr:to>
    <xdr:pic>
      <xdr:nvPicPr>
        <xdr:cNvPr id="2" name="图片 2" descr="QQ图片20140809143112"/>
        <xdr:cNvPicPr>
          <a:picLocks noChangeAspect="1" noChangeArrowheads="1"/>
        </xdr:cNvPicPr>
      </xdr:nvPicPr>
      <xdr:blipFill>
        <a:blip r:embed="rId1" cstate="print"/>
        <a:srcRect/>
        <a:stretch>
          <a:fillRect/>
        </a:stretch>
      </xdr:blipFill>
      <xdr:spPr>
        <a:xfrm>
          <a:off x="133350" y="0"/>
          <a:ext cx="1162050" cy="10763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476250</xdr:colOff>
      <xdr:row>4</xdr:row>
      <xdr:rowOff>9525</xdr:rowOff>
    </xdr:to>
    <xdr:pic>
      <xdr:nvPicPr>
        <xdr:cNvPr id="2" name="图片 2" descr="QQ图片20140809143112"/>
        <xdr:cNvPicPr>
          <a:picLocks noChangeAspect="1" noChangeArrowheads="1"/>
        </xdr:cNvPicPr>
      </xdr:nvPicPr>
      <xdr:blipFill>
        <a:blip r:embed="rId1" cstate="print"/>
        <a:srcRect/>
        <a:stretch>
          <a:fillRect/>
        </a:stretch>
      </xdr:blipFill>
      <xdr:spPr>
        <a:xfrm>
          <a:off x="0" y="0"/>
          <a:ext cx="1162050" cy="10668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333375</xdr:colOff>
      <xdr:row>3</xdr:row>
      <xdr:rowOff>96266</xdr:rowOff>
    </xdr:to>
    <xdr:pic>
      <xdr:nvPicPr>
        <xdr:cNvPr id="2" name="图片 2" descr="QQ图片20140809143112"/>
        <xdr:cNvPicPr>
          <a:picLocks noChangeAspect="1" noChangeArrowheads="1"/>
        </xdr:cNvPicPr>
      </xdr:nvPicPr>
      <xdr:blipFill>
        <a:blip r:embed="rId1" cstate="print"/>
        <a:srcRect/>
        <a:stretch>
          <a:fillRect/>
        </a:stretch>
      </xdr:blipFill>
      <xdr:spPr>
        <a:xfrm>
          <a:off x="0" y="0"/>
          <a:ext cx="1019175" cy="94361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428625</xdr:colOff>
      <xdr:row>3</xdr:row>
      <xdr:rowOff>155914</xdr:rowOff>
    </xdr:to>
    <xdr:pic>
      <xdr:nvPicPr>
        <xdr:cNvPr id="2" name="图片 2" descr="QQ图片20140809143112"/>
        <xdr:cNvPicPr>
          <a:picLocks noChangeAspect="1" noChangeArrowheads="1"/>
        </xdr:cNvPicPr>
      </xdr:nvPicPr>
      <xdr:blipFill>
        <a:blip r:embed="rId1" cstate="print"/>
        <a:srcRect/>
        <a:stretch>
          <a:fillRect/>
        </a:stretch>
      </xdr:blipFill>
      <xdr:spPr>
        <a:xfrm>
          <a:off x="0" y="0"/>
          <a:ext cx="1114425" cy="10318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428625</xdr:colOff>
      <xdr:row>3</xdr:row>
      <xdr:rowOff>155575</xdr:rowOff>
    </xdr:to>
    <xdr:pic>
      <xdr:nvPicPr>
        <xdr:cNvPr id="2" name="图片 2" descr="QQ图片20140809143112"/>
        <xdr:cNvPicPr>
          <a:picLocks noChangeAspect="1" noChangeArrowheads="1"/>
        </xdr:cNvPicPr>
      </xdr:nvPicPr>
      <xdr:blipFill>
        <a:blip r:embed="rId1" cstate="print"/>
        <a:srcRect/>
        <a:stretch>
          <a:fillRect/>
        </a:stretch>
      </xdr:blipFill>
      <xdr:spPr>
        <a:xfrm>
          <a:off x="0" y="0"/>
          <a:ext cx="1114425" cy="103187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428625</xdr:colOff>
      <xdr:row>3</xdr:row>
      <xdr:rowOff>155575</xdr:rowOff>
    </xdr:to>
    <xdr:pic>
      <xdr:nvPicPr>
        <xdr:cNvPr id="3" name="图片 2" descr="QQ图片20140809143112"/>
        <xdr:cNvPicPr>
          <a:picLocks noChangeAspect="1" noChangeArrowheads="1"/>
        </xdr:cNvPicPr>
      </xdr:nvPicPr>
      <xdr:blipFill>
        <a:blip r:embed="rId1" cstate="print"/>
        <a:srcRect/>
        <a:stretch>
          <a:fillRect/>
        </a:stretch>
      </xdr:blipFill>
      <xdr:spPr>
        <a:xfrm>
          <a:off x="0" y="0"/>
          <a:ext cx="1114425" cy="103187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oneCellAnchor>
    <xdr:from>
      <xdr:col>1</xdr:col>
      <xdr:colOff>179705</xdr:colOff>
      <xdr:row>11</xdr:row>
      <xdr:rowOff>21590</xdr:rowOff>
    </xdr:from>
    <xdr:ext cx="7518400" cy="1290955"/>
    <xdr:sp>
      <xdr:nvSpPr>
        <xdr:cNvPr id="2" name="矩形 1"/>
        <xdr:cNvSpPr/>
      </xdr:nvSpPr>
      <xdr:spPr>
        <a:xfrm>
          <a:off x="1865630" y="2777490"/>
          <a:ext cx="751840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ln w="6600">
              <a:solidFill>
                <a:schemeClr val="accent2"/>
              </a:solidFill>
              <a:prstDash val="solid"/>
            </a:ln>
            <a:solidFill>
              <a:srgbClr val="FFFFFF"/>
            </a:solidFill>
            <a:effectLst>
              <a:outerShdw dist="38100" dir="2700000" algn="tl" rotWithShape="0">
                <a:schemeClr val="accent2"/>
              </a:outerShdw>
            </a:effectLst>
          </a:endParaRPr>
        </a:p>
      </xdr:txBody>
    </xdr:sp>
    <xdr:clientData/>
  </xdr:oneCellAnchor>
  <xdr:oneCellAnchor>
    <xdr:from>
      <xdr:col>1</xdr:col>
      <xdr:colOff>160655</xdr:colOff>
      <xdr:row>11</xdr:row>
      <xdr:rowOff>12065</xdr:rowOff>
    </xdr:from>
    <xdr:ext cx="7518400" cy="1290955"/>
    <xdr:sp>
      <xdr:nvSpPr>
        <xdr:cNvPr id="3" name="矩形 2"/>
        <xdr:cNvSpPr/>
      </xdr:nvSpPr>
      <xdr:spPr>
        <a:xfrm>
          <a:off x="1846580" y="2767965"/>
          <a:ext cx="7518400" cy="1290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zh-CN" altLang="en-US" sz="7200" b="1">
            <a:ln w="6600">
              <a:solidFill>
                <a:schemeClr val="accent2"/>
              </a:solidFill>
              <a:prstDash val="solid"/>
            </a:ln>
            <a:solidFill>
              <a:srgbClr val="FFFFFF"/>
            </a:solidFill>
            <a:effectLst>
              <a:outerShdw dist="38100" dir="2700000" algn="tl" rotWithShape="0">
                <a:schemeClr val="accent2"/>
              </a:outerShdw>
            </a:effectLst>
          </a:endParaRPr>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www.szkxd56.com/" TargetMode="External"/><Relationship Id="rId2" Type="http://schemas.openxmlformats.org/officeDocument/2006/relationships/hyperlink" Target="360&#26497;&#36895;&#27983;&#35272;&#22120;.lnk"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5" Type="http://schemas.openxmlformats.org/officeDocument/2006/relationships/hyperlink" Target="mailto:2355609076@qq.com" TargetMode="External"/><Relationship Id="rId4" Type="http://schemas.openxmlformats.org/officeDocument/2006/relationships/hyperlink" Target="mailto:2355609074@qq.com" TargetMode="External"/><Relationship Id="rId3" Type="http://schemas.openxmlformats.org/officeDocument/2006/relationships/hyperlink" Target="mailto:2355609083@QQ.COM" TargetMode="External"/><Relationship Id="rId2" Type="http://schemas.openxmlformats.org/officeDocument/2006/relationships/hyperlink" Target="mailto:KXDLU@126.com" TargetMode="External"/><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73"/>
  <sheetViews>
    <sheetView workbookViewId="0">
      <selection activeCell="D45" sqref="D45"/>
    </sheetView>
  </sheetViews>
  <sheetFormatPr defaultColWidth="8" defaultRowHeight="14.25" outlineLevelCol="7"/>
  <cols>
    <col min="1" max="1" width="11.75" style="1643" customWidth="1"/>
    <col min="2" max="2" width="31.125" style="1643" customWidth="1"/>
    <col min="3" max="3" width="14.5" style="1643" customWidth="1"/>
    <col min="4" max="4" width="13.125" style="1643" customWidth="1"/>
    <col min="5" max="5" width="16" style="1643" customWidth="1"/>
    <col min="6" max="6" width="65.75" style="1698" customWidth="1"/>
    <col min="7" max="16384" width="8" style="1643"/>
  </cols>
  <sheetData>
    <row r="1" s="1666" customFormat="1" ht="63.75" customHeight="1" spans="1:6">
      <c r="A1" s="1699" t="s">
        <v>0</v>
      </c>
      <c r="B1" s="1699"/>
      <c r="C1" s="1699"/>
      <c r="D1" s="1699"/>
      <c r="E1" s="1699"/>
      <c r="F1" s="1699"/>
    </row>
    <row r="2" s="1666" customFormat="1" ht="24.75" customHeight="1" spans="1:6">
      <c r="A2" s="1700" t="s">
        <v>1</v>
      </c>
      <c r="B2" s="1700"/>
      <c r="C2" s="1700"/>
      <c r="D2" s="1700"/>
      <c r="E2" s="1700"/>
      <c r="F2" s="1700"/>
    </row>
    <row r="3" s="1666" customFormat="1" ht="51.75" customHeight="1" spans="1:6">
      <c r="A3" s="1701" t="s">
        <v>2</v>
      </c>
      <c r="B3" s="1701"/>
      <c r="C3" s="1701"/>
      <c r="D3" s="1701"/>
      <c r="E3" s="1701"/>
      <c r="F3" s="1701"/>
    </row>
    <row r="4" ht="29.25" customHeight="1" spans="1:6">
      <c r="A4" s="1702" t="s">
        <v>3</v>
      </c>
      <c r="B4" s="1703" t="s">
        <v>4</v>
      </c>
      <c r="C4" s="1702" t="s">
        <v>5</v>
      </c>
      <c r="D4" s="1702" t="s">
        <v>6</v>
      </c>
      <c r="E4" s="1702" t="s">
        <v>7</v>
      </c>
      <c r="F4" s="1703" t="s">
        <v>8</v>
      </c>
    </row>
    <row r="5" s="1697" customFormat="1" ht="19.5" customHeight="1" spans="1:6">
      <c r="A5" s="1704"/>
      <c r="B5" s="1705" t="s">
        <v>9</v>
      </c>
      <c r="C5" s="1706" t="s">
        <v>10</v>
      </c>
      <c r="D5" s="1706"/>
      <c r="E5" s="1707">
        <v>43519</v>
      </c>
      <c r="F5" s="1708"/>
    </row>
    <row r="6" s="1697" customFormat="1" ht="19.5" customHeight="1" spans="1:6">
      <c r="A6" s="1704"/>
      <c r="B6" s="1705" t="s">
        <v>11</v>
      </c>
      <c r="C6" s="1709" t="s">
        <v>10</v>
      </c>
      <c r="D6" s="1706"/>
      <c r="E6" s="1707">
        <v>43519</v>
      </c>
      <c r="F6" s="1708"/>
    </row>
    <row r="7" s="1697" customFormat="1" ht="19.5" customHeight="1" spans="1:6">
      <c r="A7" s="1710"/>
      <c r="B7" s="1705" t="s">
        <v>12</v>
      </c>
      <c r="C7" s="1706" t="s">
        <v>10</v>
      </c>
      <c r="D7" s="1706"/>
      <c r="E7" s="1707">
        <v>43519</v>
      </c>
      <c r="F7" s="1711"/>
    </row>
    <row r="8" s="1697" customFormat="1" ht="19.5" customHeight="1" spans="1:6">
      <c r="A8" s="1712" t="s">
        <v>13</v>
      </c>
      <c r="B8" s="1713" t="s">
        <v>14</v>
      </c>
      <c r="C8" s="1706" t="s">
        <v>15</v>
      </c>
      <c r="D8" s="1706" t="s">
        <v>16</v>
      </c>
      <c r="E8" s="1707">
        <v>43519</v>
      </c>
      <c r="F8" s="1714" t="s">
        <v>17</v>
      </c>
    </row>
    <row r="9" s="1697" customFormat="1" ht="19.5" customHeight="1" spans="1:6">
      <c r="A9" s="1715"/>
      <c r="B9" s="1716" t="s">
        <v>18</v>
      </c>
      <c r="C9" s="1717" t="s">
        <v>15</v>
      </c>
      <c r="D9" s="1706"/>
      <c r="E9" s="1707">
        <v>43519</v>
      </c>
      <c r="F9" s="1718" t="s">
        <v>19</v>
      </c>
    </row>
    <row r="10" s="1697" customFormat="1" ht="19.5" customHeight="1" spans="1:6">
      <c r="A10" s="1715"/>
      <c r="B10" s="1716" t="s">
        <v>20</v>
      </c>
      <c r="C10" s="1706" t="s">
        <v>15</v>
      </c>
      <c r="D10" s="1706"/>
      <c r="E10" s="1707">
        <v>43519</v>
      </c>
      <c r="F10" s="1714" t="s">
        <v>21</v>
      </c>
    </row>
    <row r="11" s="1697" customFormat="1" ht="19.5" customHeight="1" spans="1:6">
      <c r="A11" s="1715"/>
      <c r="B11" s="1716" t="s">
        <v>22</v>
      </c>
      <c r="C11" s="1719" t="s">
        <v>15</v>
      </c>
      <c r="D11" s="1720" t="s">
        <v>16</v>
      </c>
      <c r="E11" s="1707">
        <v>43519</v>
      </c>
      <c r="F11" s="1714" t="s">
        <v>23</v>
      </c>
    </row>
    <row r="12" s="1697" customFormat="1" ht="19.5" customHeight="1" spans="1:6">
      <c r="A12" s="1715"/>
      <c r="B12" s="1716" t="s">
        <v>24</v>
      </c>
      <c r="C12" s="1721" t="s">
        <v>15</v>
      </c>
      <c r="D12" s="1720" t="s">
        <v>16</v>
      </c>
      <c r="E12" s="1707">
        <v>43519</v>
      </c>
      <c r="F12" s="1718" t="s">
        <v>25</v>
      </c>
    </row>
    <row r="13" s="1697" customFormat="1" ht="19.5" customHeight="1" spans="1:6">
      <c r="A13" s="1715"/>
      <c r="B13" s="1716" t="s">
        <v>26</v>
      </c>
      <c r="C13" s="1721" t="s">
        <v>15</v>
      </c>
      <c r="D13" s="1706"/>
      <c r="E13" s="1707">
        <v>43519</v>
      </c>
      <c r="F13" s="1718" t="s">
        <v>27</v>
      </c>
    </row>
    <row r="14" s="1697" customFormat="1" ht="19.5" customHeight="1" spans="1:6">
      <c r="A14" s="1715"/>
      <c r="B14" s="1716" t="s">
        <v>28</v>
      </c>
      <c r="C14" s="1721" t="s">
        <v>15</v>
      </c>
      <c r="D14" s="1720" t="s">
        <v>16</v>
      </c>
      <c r="E14" s="1707">
        <v>43519</v>
      </c>
      <c r="F14" s="1714" t="s">
        <v>29</v>
      </c>
    </row>
    <row r="15" s="1697" customFormat="1" ht="19.5" customHeight="1" spans="1:6">
      <c r="A15" s="1715"/>
      <c r="B15" s="1716" t="s">
        <v>30</v>
      </c>
      <c r="C15" s="1722" t="s">
        <v>15</v>
      </c>
      <c r="D15" s="1706"/>
      <c r="E15" s="1707">
        <v>43519</v>
      </c>
      <c r="F15" s="1718" t="s">
        <v>31</v>
      </c>
    </row>
    <row r="16" s="1697" customFormat="1" ht="19.5" customHeight="1" spans="1:6">
      <c r="A16" s="1715"/>
      <c r="B16" s="1716" t="s">
        <v>32</v>
      </c>
      <c r="C16" s="1719" t="s">
        <v>15</v>
      </c>
      <c r="D16" s="1706"/>
      <c r="E16" s="1707">
        <v>43519</v>
      </c>
      <c r="F16" s="1714" t="s">
        <v>33</v>
      </c>
    </row>
    <row r="17" s="1697" customFormat="1" ht="19.5" customHeight="1" spans="1:6">
      <c r="A17" s="1715"/>
      <c r="B17" s="1716" t="s">
        <v>34</v>
      </c>
      <c r="C17" s="1719" t="s">
        <v>15</v>
      </c>
      <c r="D17" s="1719" t="s">
        <v>16</v>
      </c>
      <c r="E17" s="1707">
        <v>43519</v>
      </c>
      <c r="F17" s="1718" t="s">
        <v>35</v>
      </c>
    </row>
    <row r="18" s="1697" customFormat="1" ht="19.5" customHeight="1" spans="1:6">
      <c r="A18" s="1715"/>
      <c r="B18" s="1716" t="s">
        <v>36</v>
      </c>
      <c r="C18" s="1719" t="s">
        <v>15</v>
      </c>
      <c r="D18" s="1719"/>
      <c r="E18" s="1707">
        <v>43519</v>
      </c>
      <c r="F18" s="1718" t="s">
        <v>37</v>
      </c>
    </row>
    <row r="19" s="1697" customFormat="1" ht="19.5" customHeight="1" spans="1:6">
      <c r="A19" s="1723"/>
      <c r="B19" s="1716" t="s">
        <v>38</v>
      </c>
      <c r="C19" s="1719" t="s">
        <v>15</v>
      </c>
      <c r="D19" s="1709" t="s">
        <v>16</v>
      </c>
      <c r="E19" s="1707">
        <v>43519</v>
      </c>
      <c r="F19" s="1718" t="s">
        <v>37</v>
      </c>
    </row>
    <row r="20" s="1697" customFormat="1" ht="19.5" customHeight="1" spans="1:6">
      <c r="A20" s="1723"/>
      <c r="B20" s="1716" t="s">
        <v>39</v>
      </c>
      <c r="C20" s="1719" t="s">
        <v>15</v>
      </c>
      <c r="D20" s="1709" t="s">
        <v>16</v>
      </c>
      <c r="E20" s="1707">
        <v>43519</v>
      </c>
      <c r="F20" s="1718" t="s">
        <v>40</v>
      </c>
    </row>
    <row r="21" s="1697" customFormat="1" ht="19.5" customHeight="1" spans="1:6">
      <c r="A21" s="1723"/>
      <c r="B21" s="1716" t="s">
        <v>41</v>
      </c>
      <c r="C21" s="1719" t="s">
        <v>15</v>
      </c>
      <c r="D21" s="1719" t="s">
        <v>16</v>
      </c>
      <c r="E21" s="1707">
        <v>43519</v>
      </c>
      <c r="F21" s="1718" t="s">
        <v>42</v>
      </c>
    </row>
    <row r="22" s="1697" customFormat="1" ht="19.5" customHeight="1" spans="1:8">
      <c r="A22" s="1724" t="s">
        <v>43</v>
      </c>
      <c r="B22" s="1725" t="s">
        <v>44</v>
      </c>
      <c r="C22" s="1706" t="s">
        <v>15</v>
      </c>
      <c r="D22" s="1706"/>
      <c r="E22" s="1707">
        <v>43519</v>
      </c>
      <c r="F22" s="1726" t="s">
        <v>45</v>
      </c>
      <c r="H22" s="1727"/>
    </row>
    <row r="23" s="1697" customFormat="1" ht="19.5" customHeight="1" spans="1:8">
      <c r="A23" s="1728"/>
      <c r="B23" s="1725" t="s">
        <v>46</v>
      </c>
      <c r="C23" s="1721" t="s">
        <v>15</v>
      </c>
      <c r="D23" s="1706"/>
      <c r="E23" s="1707">
        <v>43519</v>
      </c>
      <c r="F23" s="1726" t="s">
        <v>47</v>
      </c>
      <c r="H23" s="1727"/>
    </row>
    <row r="24" s="1697" customFormat="1" ht="19.5" customHeight="1" spans="1:6">
      <c r="A24" s="1728"/>
      <c r="B24" s="1725" t="s">
        <v>48</v>
      </c>
      <c r="C24" s="1721" t="s">
        <v>15</v>
      </c>
      <c r="D24" s="1722" t="s">
        <v>16</v>
      </c>
      <c r="E24" s="1707">
        <v>43519</v>
      </c>
      <c r="F24" s="1714" t="s">
        <v>49</v>
      </c>
    </row>
    <row r="25" s="1697" customFormat="1" ht="19.5" customHeight="1" spans="1:6">
      <c r="A25" s="1728"/>
      <c r="B25" s="1725" t="s">
        <v>50</v>
      </c>
      <c r="C25" s="1721" t="s">
        <v>15</v>
      </c>
      <c r="D25" s="1722" t="s">
        <v>16</v>
      </c>
      <c r="E25" s="1707">
        <v>43519</v>
      </c>
      <c r="F25" s="1714" t="s">
        <v>49</v>
      </c>
    </row>
    <row r="26" s="1697" customFormat="1" ht="19.5" customHeight="1" spans="1:6">
      <c r="A26" s="1728"/>
      <c r="B26" s="1725" t="s">
        <v>51</v>
      </c>
      <c r="C26" s="1717" t="s">
        <v>15</v>
      </c>
      <c r="D26" s="1721"/>
      <c r="E26" s="1707">
        <v>43519</v>
      </c>
      <c r="F26" s="1729"/>
    </row>
    <row r="27" s="1697" customFormat="1" ht="19.5" customHeight="1" spans="1:6">
      <c r="A27" s="1730"/>
      <c r="B27" s="1725" t="s">
        <v>52</v>
      </c>
      <c r="C27" s="1717" t="s">
        <v>15</v>
      </c>
      <c r="D27" s="1721"/>
      <c r="E27" s="1707">
        <v>43519</v>
      </c>
      <c r="F27" s="1729"/>
    </row>
    <row r="28" s="1697" customFormat="1" ht="19.5" customHeight="1" spans="1:8">
      <c r="A28" s="1731" t="s">
        <v>53</v>
      </c>
      <c r="B28" s="1732" t="s">
        <v>54</v>
      </c>
      <c r="C28" s="1733" t="s">
        <v>15</v>
      </c>
      <c r="D28" s="1733" t="s">
        <v>16</v>
      </c>
      <c r="E28" s="1707">
        <v>43519</v>
      </c>
      <c r="F28" s="1734" t="s">
        <v>55</v>
      </c>
      <c r="H28" s="1727"/>
    </row>
    <row r="29" s="1697" customFormat="1" ht="19.5" customHeight="1" spans="1:8">
      <c r="A29" s="1735"/>
      <c r="B29" s="1732" t="s">
        <v>56</v>
      </c>
      <c r="C29" s="1733" t="s">
        <v>15</v>
      </c>
      <c r="D29" s="1733" t="s">
        <v>16</v>
      </c>
      <c r="E29" s="1707">
        <v>43519</v>
      </c>
      <c r="F29" s="1734" t="s">
        <v>57</v>
      </c>
      <c r="H29" s="1727"/>
    </row>
    <row r="30" s="1697" customFormat="1" ht="19.5" customHeight="1" spans="1:8">
      <c r="A30" s="1735"/>
      <c r="B30" s="1732" t="s">
        <v>58</v>
      </c>
      <c r="C30" s="1719" t="s">
        <v>15</v>
      </c>
      <c r="D30" s="1706"/>
      <c r="E30" s="1707">
        <v>43519</v>
      </c>
      <c r="F30" s="1734" t="s">
        <v>55</v>
      </c>
      <c r="H30" s="1727"/>
    </row>
    <row r="31" s="1697" customFormat="1" ht="19.5" customHeight="1" spans="1:8">
      <c r="A31" s="1735"/>
      <c r="B31" s="1732" t="s">
        <v>59</v>
      </c>
      <c r="C31" s="1719" t="s">
        <v>15</v>
      </c>
      <c r="D31" s="1706"/>
      <c r="E31" s="1707">
        <v>43519</v>
      </c>
      <c r="F31" s="1734" t="s">
        <v>60</v>
      </c>
      <c r="H31" s="1727"/>
    </row>
    <row r="32" s="1697" customFormat="1" ht="19.5" customHeight="1" spans="1:8">
      <c r="A32" s="1735"/>
      <c r="B32" s="1732" t="s">
        <v>61</v>
      </c>
      <c r="C32" s="1717" t="s">
        <v>15</v>
      </c>
      <c r="D32" s="1706"/>
      <c r="E32" s="1707">
        <v>43519</v>
      </c>
      <c r="F32" s="1734"/>
      <c r="H32" s="1727"/>
    </row>
    <row r="33" s="1697" customFormat="1" ht="19.5" customHeight="1" spans="1:8">
      <c r="A33" s="1735"/>
      <c r="B33" s="1732" t="s">
        <v>62</v>
      </c>
      <c r="C33" s="1721" t="s">
        <v>15</v>
      </c>
      <c r="D33" s="1706"/>
      <c r="E33" s="1707">
        <v>43519</v>
      </c>
      <c r="F33" s="1734"/>
      <c r="H33" s="1727"/>
    </row>
    <row r="34" s="1697" customFormat="1" ht="19.5" customHeight="1" spans="1:8">
      <c r="A34" s="1735"/>
      <c r="B34" s="1732" t="s">
        <v>63</v>
      </c>
      <c r="C34" s="1721" t="s">
        <v>15</v>
      </c>
      <c r="D34" s="1717" t="s">
        <v>16</v>
      </c>
      <c r="E34" s="1707">
        <v>43519</v>
      </c>
      <c r="F34" s="1734" t="s">
        <v>64</v>
      </c>
      <c r="H34" s="1727"/>
    </row>
    <row r="35" s="1697" customFormat="1" ht="19.5" customHeight="1" spans="1:8">
      <c r="A35" s="1735"/>
      <c r="B35" s="1732" t="s">
        <v>65</v>
      </c>
      <c r="C35" s="1717" t="s">
        <v>15</v>
      </c>
      <c r="D35" s="1720"/>
      <c r="E35" s="1707">
        <v>43519</v>
      </c>
      <c r="F35" s="1714" t="s">
        <v>66</v>
      </c>
      <c r="H35" s="1727"/>
    </row>
    <row r="36" s="1697" customFormat="1" ht="19.5" customHeight="1" spans="1:8">
      <c r="A36" s="1735"/>
      <c r="B36" s="1732" t="s">
        <v>67</v>
      </c>
      <c r="C36" s="1736" t="s">
        <v>15</v>
      </c>
      <c r="D36" s="1720"/>
      <c r="E36" s="1707">
        <v>43519</v>
      </c>
      <c r="F36" s="1734"/>
      <c r="H36" s="1727"/>
    </row>
    <row r="37" s="1697" customFormat="1" ht="19.5" customHeight="1" spans="1:8">
      <c r="A37" s="1735"/>
      <c r="B37" s="1732" t="s">
        <v>68</v>
      </c>
      <c r="C37" s="1736" t="s">
        <v>15</v>
      </c>
      <c r="D37" s="1720"/>
      <c r="E37" s="1707">
        <v>43519</v>
      </c>
      <c r="F37" s="1734"/>
      <c r="H37" s="1727"/>
    </row>
    <row r="38" s="1697" customFormat="1" ht="19.5" customHeight="1" spans="1:8">
      <c r="A38" s="1737"/>
      <c r="B38" s="1732" t="s">
        <v>69</v>
      </c>
      <c r="C38" s="1717" t="s">
        <v>15</v>
      </c>
      <c r="D38" s="1738" t="s">
        <v>16</v>
      </c>
      <c r="E38" s="1707">
        <v>43519</v>
      </c>
      <c r="F38" s="1734"/>
      <c r="H38" s="1727"/>
    </row>
    <row r="39" s="1697" customFormat="1" ht="19.5" customHeight="1" spans="1:6">
      <c r="A39" s="1739" t="s">
        <v>70</v>
      </c>
      <c r="B39" s="1740" t="s">
        <v>71</v>
      </c>
      <c r="C39" s="1722" t="s">
        <v>15</v>
      </c>
      <c r="D39" s="1709" t="s">
        <v>16</v>
      </c>
      <c r="E39" s="1707">
        <v>43519</v>
      </c>
      <c r="F39" s="1741"/>
    </row>
    <row r="40" s="1697" customFormat="1" ht="19.5" customHeight="1" spans="1:6">
      <c r="A40" s="1742"/>
      <c r="B40" s="1740" t="s">
        <v>72</v>
      </c>
      <c r="C40" s="1709" t="s">
        <v>15</v>
      </c>
      <c r="D40" s="1706"/>
      <c r="E40" s="1707">
        <v>43519</v>
      </c>
      <c r="F40" s="1741" t="s">
        <v>73</v>
      </c>
    </row>
    <row r="41" s="1697" customFormat="1" ht="19.5" customHeight="1" spans="1:6">
      <c r="A41" s="1742"/>
      <c r="B41" s="1740" t="s">
        <v>74</v>
      </c>
      <c r="C41" s="1743" t="s">
        <v>15</v>
      </c>
      <c r="D41" s="1706"/>
      <c r="E41" s="1707">
        <v>43519</v>
      </c>
      <c r="F41" s="1714" t="s">
        <v>75</v>
      </c>
    </row>
    <row r="42" s="1697" customFormat="1" ht="19.5" customHeight="1" spans="1:6">
      <c r="A42" s="1742"/>
      <c r="B42" s="1740" t="s">
        <v>76</v>
      </c>
      <c r="C42" s="1744" t="s">
        <v>15</v>
      </c>
      <c r="D42" s="1706"/>
      <c r="E42" s="1707">
        <v>43519</v>
      </c>
      <c r="F42" s="1741" t="s">
        <v>77</v>
      </c>
    </row>
    <row r="43" s="1697" customFormat="1" ht="19.5" customHeight="1" spans="1:6">
      <c r="A43" s="1742"/>
      <c r="B43" s="1740" t="s">
        <v>78</v>
      </c>
      <c r="C43" s="1744" t="s">
        <v>15</v>
      </c>
      <c r="D43" s="1706"/>
      <c r="E43" s="1707">
        <v>43519</v>
      </c>
      <c r="F43" s="1741" t="s">
        <v>79</v>
      </c>
    </row>
    <row r="44" s="1697" customFormat="1" ht="19.5" customHeight="1" spans="1:6">
      <c r="A44" s="1742"/>
      <c r="B44" s="1740" t="s">
        <v>80</v>
      </c>
      <c r="C44" s="1744" t="s">
        <v>15</v>
      </c>
      <c r="D44" s="1706"/>
      <c r="E44" s="1707">
        <v>43519</v>
      </c>
      <c r="F44" s="1741" t="s">
        <v>81</v>
      </c>
    </row>
    <row r="45" s="1697" customFormat="1" ht="19.5" customHeight="1" spans="1:6">
      <c r="A45" s="1742"/>
      <c r="B45" s="1740" t="s">
        <v>82</v>
      </c>
      <c r="C45" s="1744" t="s">
        <v>15</v>
      </c>
      <c r="D45" s="1706"/>
      <c r="E45" s="1707">
        <v>43519</v>
      </c>
      <c r="F45" s="1741"/>
    </row>
    <row r="46" s="1697" customFormat="1" ht="19.5" customHeight="1" spans="1:6">
      <c r="A46" s="1742"/>
      <c r="B46" s="1740" t="s">
        <v>83</v>
      </c>
      <c r="C46" s="1722" t="s">
        <v>15</v>
      </c>
      <c r="D46" s="1709" t="s">
        <v>16</v>
      </c>
      <c r="E46" s="1707">
        <v>43519</v>
      </c>
      <c r="F46" s="1741"/>
    </row>
    <row r="47" s="1697" customFormat="1" ht="19.5" customHeight="1" spans="1:6">
      <c r="A47" s="1742"/>
      <c r="B47" s="1740" t="s">
        <v>84</v>
      </c>
      <c r="C47" s="1722" t="s">
        <v>15</v>
      </c>
      <c r="D47" s="1706"/>
      <c r="E47" s="1707">
        <v>43519</v>
      </c>
      <c r="F47" s="1741" t="s">
        <v>85</v>
      </c>
    </row>
    <row r="48" s="1697" customFormat="1" ht="19.5" customHeight="1" spans="1:6">
      <c r="A48" s="1742"/>
      <c r="B48" s="1740" t="s">
        <v>86</v>
      </c>
      <c r="C48" s="1736" t="s">
        <v>15</v>
      </c>
      <c r="D48" s="1706"/>
      <c r="E48" s="1707">
        <v>43519</v>
      </c>
      <c r="F48" s="1741"/>
    </row>
    <row r="49" s="1697" customFormat="1" ht="19.5" customHeight="1" spans="1:6">
      <c r="A49" s="1742"/>
      <c r="B49" s="1740" t="s">
        <v>87</v>
      </c>
      <c r="C49" s="1722" t="s">
        <v>15</v>
      </c>
      <c r="D49" s="1706"/>
      <c r="E49" s="1707">
        <v>43519</v>
      </c>
      <c r="F49" s="1741"/>
    </row>
    <row r="50" s="1697" customFormat="1" ht="19.5" customHeight="1" spans="1:6">
      <c r="A50" s="1742"/>
      <c r="B50" s="1740" t="s">
        <v>88</v>
      </c>
      <c r="C50" s="1721" t="s">
        <v>15</v>
      </c>
      <c r="D50" s="1706"/>
      <c r="E50" s="1707">
        <v>43519</v>
      </c>
      <c r="F50" s="1741"/>
    </row>
    <row r="51" s="1697" customFormat="1" ht="19.5" customHeight="1" spans="1:6">
      <c r="A51" s="1742"/>
      <c r="B51" s="1740" t="s">
        <v>89</v>
      </c>
      <c r="C51" s="1721" t="s">
        <v>15</v>
      </c>
      <c r="D51" s="1706"/>
      <c r="E51" s="1707">
        <v>43519</v>
      </c>
      <c r="F51" s="1741"/>
    </row>
    <row r="52" s="1697" customFormat="1" ht="19.5" customHeight="1" spans="1:6">
      <c r="A52" s="1742"/>
      <c r="B52" s="1740" t="s">
        <v>90</v>
      </c>
      <c r="C52" s="1745" t="s">
        <v>15</v>
      </c>
      <c r="D52" s="1706"/>
      <c r="E52" s="1707">
        <v>43588</v>
      </c>
      <c r="F52" s="1741"/>
    </row>
    <row r="53" s="1697" customFormat="1" ht="19.5" customHeight="1" spans="1:6">
      <c r="A53" s="1742"/>
      <c r="B53" s="1740" t="s">
        <v>91</v>
      </c>
      <c r="C53" s="1746" t="s">
        <v>15</v>
      </c>
      <c r="D53" s="1706"/>
      <c r="E53" s="1707">
        <v>43745</v>
      </c>
      <c r="F53" s="1741"/>
    </row>
    <row r="54" s="1697" customFormat="1" ht="19.5" customHeight="1" spans="1:6">
      <c r="A54" s="1747"/>
      <c r="B54" s="1748" t="s">
        <v>92</v>
      </c>
      <c r="C54" s="1749" t="s">
        <v>15</v>
      </c>
      <c r="D54" s="1750"/>
      <c r="E54" s="1751">
        <v>43519</v>
      </c>
      <c r="F54" s="1752" t="s">
        <v>93</v>
      </c>
    </row>
    <row r="55" s="1697" customFormat="1" ht="19.5" customHeight="1" spans="1:6">
      <c r="A55" s="1747"/>
      <c r="B55" s="1753" t="s">
        <v>94</v>
      </c>
      <c r="C55" s="1754" t="s">
        <v>15</v>
      </c>
      <c r="D55" s="1755"/>
      <c r="E55" s="1751">
        <v>43519</v>
      </c>
      <c r="F55" s="1756"/>
    </row>
    <row r="56" s="1697" customFormat="1" ht="19.5" customHeight="1" spans="1:6">
      <c r="A56" s="1757"/>
      <c r="B56" s="1643"/>
      <c r="C56" s="1758"/>
      <c r="D56" s="1759"/>
      <c r="E56" s="1643"/>
      <c r="F56" s="1698"/>
    </row>
    <row r="57" s="1697" customFormat="1" ht="19.5" customHeight="1" spans="1:6">
      <c r="A57" s="1757"/>
      <c r="B57" s="1643"/>
      <c r="C57" s="1759"/>
      <c r="D57" s="1759"/>
      <c r="E57" s="1643"/>
      <c r="F57" s="1698"/>
    </row>
    <row r="58" s="1697" customFormat="1" ht="19.5" customHeight="1" spans="1:6">
      <c r="A58" s="1757"/>
      <c r="B58" s="1643"/>
      <c r="C58" s="1759"/>
      <c r="D58" s="1759"/>
      <c r="E58" s="1643"/>
      <c r="F58" s="1698"/>
    </row>
    <row r="59" s="1697" customFormat="1" ht="19.5" customHeight="1" spans="1:6">
      <c r="A59" s="1757"/>
      <c r="B59" s="1643"/>
      <c r="C59" s="1759"/>
      <c r="D59" s="1759"/>
      <c r="E59" s="1643"/>
      <c r="F59" s="1698"/>
    </row>
    <row r="60" s="1697" customFormat="1" ht="19.5" customHeight="1" spans="1:6">
      <c r="A60" s="1760"/>
      <c r="B60" s="1643"/>
      <c r="C60" s="1759"/>
      <c r="D60" s="1759"/>
      <c r="E60" s="1643"/>
      <c r="F60" s="1698"/>
    </row>
    <row r="61" s="1697" customFormat="1" ht="19.5" customHeight="1" spans="1:6">
      <c r="A61" s="1760"/>
      <c r="B61" s="1643"/>
      <c r="C61" s="1759"/>
      <c r="D61" s="1759"/>
      <c r="E61" s="1643"/>
      <c r="F61" s="1698"/>
    </row>
    <row r="62" spans="1:4">
      <c r="A62" s="1761"/>
      <c r="C62" s="1759"/>
      <c r="D62" s="1759"/>
    </row>
    <row r="63" spans="3:4">
      <c r="C63" s="1759"/>
      <c r="D63" s="1759"/>
    </row>
    <row r="64" spans="3:6">
      <c r="C64" s="1759"/>
      <c r="D64" s="1759"/>
      <c r="F64" s="1643"/>
    </row>
    <row r="65" spans="3:6">
      <c r="C65" s="1759"/>
      <c r="D65" s="1759"/>
      <c r="F65" s="1643"/>
    </row>
    <row r="66" spans="3:6">
      <c r="C66" s="1759"/>
      <c r="D66" s="1759"/>
      <c r="F66" s="1643"/>
    </row>
    <row r="67" spans="3:6">
      <c r="C67" s="1759"/>
      <c r="D67" s="1759"/>
      <c r="F67" s="1643"/>
    </row>
    <row r="68" spans="3:6">
      <c r="C68" s="1759"/>
      <c r="D68" s="1759"/>
      <c r="F68" s="1643"/>
    </row>
    <row r="69" spans="3:6">
      <c r="C69" s="1759"/>
      <c r="D69" s="1759"/>
      <c r="F69" s="1643"/>
    </row>
    <row r="70" spans="3:6">
      <c r="C70" s="1759"/>
      <c r="D70" s="1759"/>
      <c r="F70" s="1643"/>
    </row>
    <row r="71" spans="3:6">
      <c r="C71" s="1759"/>
      <c r="D71" s="1759"/>
      <c r="F71" s="1643"/>
    </row>
    <row r="72" spans="3:6">
      <c r="C72" s="1759"/>
      <c r="D72" s="1759"/>
      <c r="F72" s="1643"/>
    </row>
    <row r="73" spans="3:6">
      <c r="C73" s="1759"/>
      <c r="D73" s="1759"/>
      <c r="F73" s="1643"/>
    </row>
  </sheetData>
  <mergeCells count="7">
    <mergeCell ref="A1:F1"/>
    <mergeCell ref="A2:F2"/>
    <mergeCell ref="A3:F3"/>
    <mergeCell ref="A8:A18"/>
    <mergeCell ref="A22:A27"/>
    <mergeCell ref="A28:A38"/>
    <mergeCell ref="A39:A53"/>
  </mergeCells>
  <hyperlinks>
    <hyperlink ref="C8" location="香港DHL代理价!A1" display="点击进入价格"/>
    <hyperlink ref="C7" location="DHL走货须知!A1" display="点击进入"/>
    <hyperlink ref="D8" location="香港DHL代理账号分区表!A1" display="点击进入分区"/>
    <hyperlink ref="C22" location="香港TNT经济价A!A1" display="点击进入价格"/>
    <hyperlink ref="C28" location="香港联邦IE代理价!A1" display="点击进入价格"/>
    <hyperlink ref="D28" location="香港联邦IE代理分区表!A1" display="点击进入分区"/>
    <hyperlink ref="C29" location="香港联邦IP代理价!A1" display="点击进入价格"/>
    <hyperlink ref="C40" location="香港UPS红单B价!A1" display="点击进入价格"/>
    <hyperlink ref="D39" location="UPS分区表!A1" display="点击进入分区"/>
    <hyperlink ref="D46" location="香港UPS蓝单分区表!A1" display="点击进入分区"/>
    <hyperlink ref="C55" location="大陆EMS!A1" display="点击进入价格"/>
    <hyperlink ref="C5" location="公司通讯录!A1" display="点击进入"/>
    <hyperlink ref="C10" location="香港DHL特价B!A1" display="点击进入价格"/>
    <hyperlink ref="C23" location="香港TNT经济价B!A1" display="点击进入价格"/>
    <hyperlink ref="C17" location="大陆DHL代理重货价!A1" display="点击进入价格"/>
    <hyperlink ref="D17" location="大陆DHL代理重货价分区!A1" display="点击进入分区"/>
    <hyperlink ref="C11" location="香港DHL特价C!A1" display="点击进入价格"/>
    <hyperlink ref="C18" location="大陆DHL特价A!A1" display="点击进入价格"/>
    <hyperlink ref="C16" location="深圳DHL小货促销价!A1" display="点击进入价格"/>
    <hyperlink ref="D29" location="香港联邦IP代理价分区!A1" display="点击进入分区"/>
    <hyperlink ref="C30" location="香港联邦临时周促销IE价!A1" display="点击进入价格"/>
    <hyperlink ref="C31" location="香港联邦临时周促销IP价!A1" display="点击进入价格"/>
    <hyperlink ref="C24" location="大陆TNT全球快递结算价!A1" display="点击进入价格"/>
    <hyperlink ref="D24" location="大陆TNT全球快递分区!A1" display="点击进入分区"/>
    <hyperlink ref="C25" location="大陆TNT经济快递结算价!A1" display="点击进入价格"/>
    <hyperlink ref="D25" location="大陆TNT经济分区!A1" display="点击进入分区"/>
    <hyperlink ref="C9" location="香港DHL特价A!A1" display="点击进入价格"/>
    <hyperlink ref="C41" location="香港UPS红单C价!A1" display="点击进入价格"/>
    <hyperlink ref="C43" location="香港UPS红单除6000特价!A1" display="点击进入价格"/>
    <hyperlink ref="D35" location="大陆联邦特惠价分区表!A1"/>
    <hyperlink ref="C47" location="香港UPS蓝单移动电源价!A1" display="点击进入价格"/>
    <hyperlink ref="C39" location="UPS公布价!A1" display="点击进入价格"/>
    <hyperlink ref="C12" location="香港DHL小货特价E!A1" display="点击进入价格"/>
    <hyperlink ref="C35" location="'大陆Fedex-大货IE特惠价'!A1" display="点击进入价格"/>
    <hyperlink ref="C46" location="香港UPS蓝单特惠价A!A1" display="点击进入价格"/>
    <hyperlink ref="C33" location="香港联邦IP大货贸易价!A1" display="点击进入价格"/>
    <hyperlink ref="C32" location="香港联邦欧美除6000周促销!A1" display="点击进入价格"/>
    <hyperlink ref="C15" location="香港DHL部分国家特价!A1" display="点击进入价格"/>
    <hyperlink ref="C34" location="大陆联邦IP小货价!A1" display="点击进入价格"/>
    <hyperlink ref="C14" location="香港DHL除6000促销价!A1" display="点击进入价格"/>
    <hyperlink ref="C42" location="香港UPS红单移动电源价!A1" display="点击进入价格"/>
    <hyperlink ref="D11" location="香港DHL特价C分区!A1" display="点击进入分区"/>
    <hyperlink ref="D12" location="香港DHL小货特价E分区表!A1" display="点击进入分区"/>
    <hyperlink ref="C13" location="香港DHL特价F!A1" display="点击进入价格"/>
    <hyperlink ref="D14" location="香港DHL除6000促销价分区表!A1" display="点击进入分区"/>
    <hyperlink ref="C19" location="大陆DHL除6000促销价!A1" display="点击进入价格"/>
    <hyperlink ref="D19" location="香港DHL除6000促销价分区!A1" display="点击进入分区"/>
    <hyperlink ref="C20" location="台湾DHL小货特惠价!A1" display="点击进入价格"/>
    <hyperlink ref="D20" location="台湾DHL小货特惠价分区!A1" display="点击进入分区"/>
    <hyperlink ref="C21" location="巴林DHL小货特惠价!A1" display="点击进入价格"/>
    <hyperlink ref="D21" location="巴林DHL小货特惠价分区!A1" display="点击进入分区"/>
    <hyperlink ref="D34" location="大陆FEDEX分区表!A1" display="点击进入分区"/>
    <hyperlink ref="C36" location="'大陆Fedex-大货IP特惠价'!A1" display="点击进入价格"/>
    <hyperlink ref="C37" location="'大陆联邦IE 6000促销价'!A1" display="点击进入价格"/>
    <hyperlink ref="C38" location="'大陆联邦IP 6000促销价'!A1" display="点击进入价格"/>
    <hyperlink ref="D38" location="大陆联邦除6000分区!A1" display="点击进入分区"/>
    <hyperlink ref="C44" location="香港UPS南美非洲红蓝单特价!A1" display="点击进入价格"/>
    <hyperlink ref="C45" location="'  香港UPS蓝单除6000特价'!A1" display="点击进入价格"/>
    <hyperlink ref="C48" location="大陆UPS红单特价除6000!A1" display="点击进入价格"/>
    <hyperlink ref="C49" location="大陆UPS蓝单特价除6000!A1" display="点击进入价格"/>
    <hyperlink ref="C50" location="大陆UPS欧美红单特惠价!A1" display="点击进入价格"/>
    <hyperlink ref="C51" location="大陆UPS欧美蓝单特惠价!A1" display="点击进入价格"/>
    <hyperlink ref="C54" location="大陆ARAMEX专线价格!A1" display="点击进入价格"/>
    <hyperlink ref="C26" location="大陆TNT大货经济周促销价!A1" display="点击进入价格"/>
    <hyperlink ref="C27" location="大陆TNT空派S87除6000价!A1" display="点击进入价格"/>
    <hyperlink ref="C6" location="快鑫达客户托运条款!A1" display="点击进入"/>
    <hyperlink ref="A2:F2" r:id="rId2" display="公司报价查询网站：www.szkxd56.com"/>
    <hyperlink ref="A2" r:id="rId3" display="公司报价查询网站：www.szkxd56.com"/>
    <hyperlink ref="C52" location="'UPS进口到香港-JK价 '!A1" display="点击进入价格"/>
    <hyperlink ref="C53" location="DHL进口到香港价格!A1" display="点击进入价格"/>
  </hyperlinks>
  <pageMargins left="0.75" right="0.75" top="1" bottom="1" header="0.5" footer="0.5"/>
  <pageSetup paperSize="9" orientation="portrait" horizontalDpi="200" verticalDpi="300"/>
  <headerFooter alignWithMargins="0" scaleWithDoc="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N90"/>
  <sheetViews>
    <sheetView topLeftCell="A43" workbookViewId="0">
      <selection activeCell="R68" sqref="R68"/>
    </sheetView>
  </sheetViews>
  <sheetFormatPr defaultColWidth="9" defaultRowHeight="14.25"/>
  <sheetData>
    <row r="1" ht="31.5" spans="1:14">
      <c r="A1" s="1348"/>
      <c r="B1" s="1349" t="s">
        <v>95</v>
      </c>
      <c r="C1" s="1349"/>
      <c r="D1" s="1349"/>
      <c r="E1" s="1349"/>
      <c r="F1" s="1349"/>
      <c r="G1" s="1349"/>
      <c r="H1" s="1349"/>
      <c r="I1" s="1349"/>
      <c r="J1" s="1349"/>
      <c r="K1" s="1349"/>
      <c r="L1" s="1349"/>
      <c r="M1" s="1349"/>
      <c r="N1" s="1349"/>
    </row>
    <row r="2" ht="18.75" spans="1:14">
      <c r="A2" s="1348"/>
      <c r="B2" s="1350" t="s">
        <v>216</v>
      </c>
      <c r="C2" s="1350"/>
      <c r="D2" s="1350"/>
      <c r="E2" s="1350"/>
      <c r="F2" s="1350"/>
      <c r="G2" s="1350"/>
      <c r="H2" s="1350"/>
      <c r="I2" s="1350"/>
      <c r="J2" s="1350"/>
      <c r="K2" s="1350"/>
      <c r="L2" s="1350"/>
      <c r="M2" s="1350"/>
      <c r="N2" s="1350"/>
    </row>
    <row r="3" ht="18.75" spans="1:14">
      <c r="A3" s="1348"/>
      <c r="B3" s="1350"/>
      <c r="C3" s="1350"/>
      <c r="D3" s="1350"/>
      <c r="E3" s="1350"/>
      <c r="F3" s="1350"/>
      <c r="G3" s="1350"/>
      <c r="H3" s="1350"/>
      <c r="I3" s="1350"/>
      <c r="J3" s="1350"/>
      <c r="K3" s="1350"/>
      <c r="L3" s="1350"/>
      <c r="M3" s="1350"/>
      <c r="N3" s="1350"/>
    </row>
    <row r="4" spans="1:14">
      <c r="A4" s="1348"/>
      <c r="B4" s="1351" t="s">
        <v>217</v>
      </c>
      <c r="C4" s="1351"/>
      <c r="D4" s="1351"/>
      <c r="E4" s="1351"/>
      <c r="F4" s="1351"/>
      <c r="G4" s="1351"/>
      <c r="H4" s="1351"/>
      <c r="I4" s="1351"/>
      <c r="J4" s="1351"/>
      <c r="K4" s="1351"/>
      <c r="L4" s="1351"/>
      <c r="M4" s="1351"/>
      <c r="N4" s="1351"/>
    </row>
    <row r="5" ht="25.5" spans="6:6">
      <c r="F5" s="1405" t="s">
        <v>1343</v>
      </c>
    </row>
    <row r="6" ht="18" spans="1:11">
      <c r="A6" s="79" t="s">
        <v>1344</v>
      </c>
      <c r="B6" s="79" t="s">
        <v>1345</v>
      </c>
      <c r="C6" s="79" t="s">
        <v>1346</v>
      </c>
      <c r="D6" s="79" t="s">
        <v>1347</v>
      </c>
      <c r="E6" s="79" t="s">
        <v>1348</v>
      </c>
      <c r="F6" s="79" t="s">
        <v>1349</v>
      </c>
      <c r="G6" s="79" t="s">
        <v>1350</v>
      </c>
      <c r="H6" s="79" t="s">
        <v>1351</v>
      </c>
      <c r="I6" s="79" t="s">
        <v>1352</v>
      </c>
      <c r="J6" s="79" t="s">
        <v>1353</v>
      </c>
      <c r="K6" s="79" t="s">
        <v>1354</v>
      </c>
    </row>
    <row r="7" ht="15" spans="1:11">
      <c r="A7" s="80" t="s">
        <v>1355</v>
      </c>
      <c r="B7" s="82" t="s">
        <v>1356</v>
      </c>
      <c r="C7" s="82" t="s">
        <v>1356</v>
      </c>
      <c r="D7" s="82" t="s">
        <v>1356</v>
      </c>
      <c r="E7" s="82" t="s">
        <v>1357</v>
      </c>
      <c r="F7" s="82" t="s">
        <v>1358</v>
      </c>
      <c r="G7" s="82" t="s">
        <v>1359</v>
      </c>
      <c r="H7" s="82" t="s">
        <v>1360</v>
      </c>
      <c r="I7" s="82" t="s">
        <v>1361</v>
      </c>
      <c r="J7" s="82" t="s">
        <v>1362</v>
      </c>
      <c r="K7" s="82" t="s">
        <v>1363</v>
      </c>
    </row>
    <row r="8" ht="15" spans="1:11">
      <c r="A8" s="80" t="s">
        <v>1364</v>
      </c>
      <c r="B8" s="82" t="s">
        <v>1365</v>
      </c>
      <c r="C8" s="82" t="s">
        <v>1365</v>
      </c>
      <c r="D8" s="82" t="s">
        <v>1365</v>
      </c>
      <c r="E8" s="82" t="s">
        <v>1366</v>
      </c>
      <c r="F8" s="82" t="s">
        <v>1367</v>
      </c>
      <c r="G8" s="82" t="s">
        <v>1368</v>
      </c>
      <c r="H8" s="82" t="s">
        <v>1369</v>
      </c>
      <c r="I8" s="82" t="s">
        <v>1370</v>
      </c>
      <c r="J8" s="82" t="s">
        <v>1371</v>
      </c>
      <c r="K8" s="82" t="s">
        <v>1372</v>
      </c>
    </row>
    <row r="9" ht="15" spans="1:11">
      <c r="A9" s="80" t="s">
        <v>1373</v>
      </c>
      <c r="B9" s="82" t="s">
        <v>1374</v>
      </c>
      <c r="C9" s="82" t="s">
        <v>1375</v>
      </c>
      <c r="D9" s="82" t="s">
        <v>1375</v>
      </c>
      <c r="E9" s="82" t="s">
        <v>1376</v>
      </c>
      <c r="F9" s="82" t="s">
        <v>1377</v>
      </c>
      <c r="G9" s="82" t="s">
        <v>1378</v>
      </c>
      <c r="H9" s="82" t="s">
        <v>1379</v>
      </c>
      <c r="I9" s="82" t="s">
        <v>1380</v>
      </c>
      <c r="J9" s="82" t="s">
        <v>1381</v>
      </c>
      <c r="K9" s="82" t="s">
        <v>1382</v>
      </c>
    </row>
    <row r="10" ht="15" spans="1:11">
      <c r="A10" s="80" t="s">
        <v>1383</v>
      </c>
      <c r="B10" s="82" t="s">
        <v>1384</v>
      </c>
      <c r="C10" s="82" t="s">
        <v>1385</v>
      </c>
      <c r="D10" s="82" t="s">
        <v>1385</v>
      </c>
      <c r="E10" s="82" t="s">
        <v>1386</v>
      </c>
      <c r="F10" s="82" t="s">
        <v>1387</v>
      </c>
      <c r="G10" s="82" t="s">
        <v>1388</v>
      </c>
      <c r="H10" s="82" t="s">
        <v>1389</v>
      </c>
      <c r="I10" s="82" t="s">
        <v>1390</v>
      </c>
      <c r="J10" s="82" t="s">
        <v>1391</v>
      </c>
      <c r="K10" s="82" t="s">
        <v>1392</v>
      </c>
    </row>
    <row r="11" ht="15" spans="1:11">
      <c r="A11" s="80" t="s">
        <v>1393</v>
      </c>
      <c r="B11" s="82" t="s">
        <v>1394</v>
      </c>
      <c r="C11" s="82" t="s">
        <v>1395</v>
      </c>
      <c r="D11" s="82" t="s">
        <v>1395</v>
      </c>
      <c r="E11" s="82" t="s">
        <v>1396</v>
      </c>
      <c r="F11" s="82" t="s">
        <v>1397</v>
      </c>
      <c r="G11" s="82" t="s">
        <v>1398</v>
      </c>
      <c r="H11" s="82" t="s">
        <v>1399</v>
      </c>
      <c r="I11" s="82" t="s">
        <v>1400</v>
      </c>
      <c r="J11" s="82" t="s">
        <v>1401</v>
      </c>
      <c r="K11" s="82" t="s">
        <v>1402</v>
      </c>
    </row>
    <row r="12" ht="15" spans="1:11">
      <c r="A12" s="80" t="s">
        <v>1403</v>
      </c>
      <c r="B12" s="82" t="s">
        <v>1404</v>
      </c>
      <c r="C12" s="82" t="s">
        <v>1405</v>
      </c>
      <c r="D12" s="82" t="s">
        <v>1406</v>
      </c>
      <c r="E12" s="82" t="s">
        <v>1407</v>
      </c>
      <c r="F12" s="82" t="s">
        <v>1408</v>
      </c>
      <c r="G12" s="82" t="s">
        <v>1409</v>
      </c>
      <c r="H12" s="82" t="s">
        <v>1410</v>
      </c>
      <c r="I12" s="82" t="s">
        <v>1411</v>
      </c>
      <c r="J12" s="82" t="s">
        <v>1412</v>
      </c>
      <c r="K12" s="82" t="s">
        <v>1413</v>
      </c>
    </row>
    <row r="13" ht="15" spans="1:11">
      <c r="A13" s="80" t="s">
        <v>1414</v>
      </c>
      <c r="B13" s="82" t="s">
        <v>1415</v>
      </c>
      <c r="C13" s="82" t="s">
        <v>1416</v>
      </c>
      <c r="D13" s="82" t="s">
        <v>1417</v>
      </c>
      <c r="E13" s="82" t="s">
        <v>1418</v>
      </c>
      <c r="F13" s="82" t="s">
        <v>1419</v>
      </c>
      <c r="G13" s="82" t="s">
        <v>1420</v>
      </c>
      <c r="H13" s="82" t="s">
        <v>1421</v>
      </c>
      <c r="I13" s="82" t="s">
        <v>1422</v>
      </c>
      <c r="J13" s="82" t="s">
        <v>1423</v>
      </c>
      <c r="K13" s="82" t="s">
        <v>1424</v>
      </c>
    </row>
    <row r="14" ht="15" spans="1:11">
      <c r="A14" s="80" t="s">
        <v>1425</v>
      </c>
      <c r="B14" s="82" t="s">
        <v>1426</v>
      </c>
      <c r="C14" s="82" t="s">
        <v>1427</v>
      </c>
      <c r="D14" s="82" t="s">
        <v>1428</v>
      </c>
      <c r="E14" s="82" t="s">
        <v>1429</v>
      </c>
      <c r="F14" s="82" t="s">
        <v>1430</v>
      </c>
      <c r="G14" s="82" t="s">
        <v>1431</v>
      </c>
      <c r="H14" s="82" t="s">
        <v>1432</v>
      </c>
      <c r="I14" s="82" t="s">
        <v>1433</v>
      </c>
      <c r="J14" s="82" t="s">
        <v>1434</v>
      </c>
      <c r="K14" s="82" t="s">
        <v>1435</v>
      </c>
    </row>
    <row r="15" ht="15" spans="1:11">
      <c r="A15" s="80" t="s">
        <v>1436</v>
      </c>
      <c r="B15" s="82" t="s">
        <v>1437</v>
      </c>
      <c r="C15" s="82" t="s">
        <v>1438</v>
      </c>
      <c r="D15" s="82" t="s">
        <v>1439</v>
      </c>
      <c r="E15" s="82" t="s">
        <v>1440</v>
      </c>
      <c r="F15" s="82" t="s">
        <v>1441</v>
      </c>
      <c r="G15" s="82" t="s">
        <v>1442</v>
      </c>
      <c r="H15" s="82" t="s">
        <v>1443</v>
      </c>
      <c r="I15" s="82" t="s">
        <v>1444</v>
      </c>
      <c r="J15" s="82" t="s">
        <v>1445</v>
      </c>
      <c r="K15" s="82" t="s">
        <v>1446</v>
      </c>
    </row>
    <row r="16" ht="15" spans="1:11">
      <c r="A16" s="80" t="s">
        <v>1447</v>
      </c>
      <c r="B16" s="82" t="s">
        <v>1448</v>
      </c>
      <c r="C16" s="82" t="s">
        <v>1449</v>
      </c>
      <c r="D16" s="82" t="s">
        <v>1450</v>
      </c>
      <c r="E16" s="82" t="s">
        <v>1451</v>
      </c>
      <c r="F16" s="82" t="s">
        <v>1452</v>
      </c>
      <c r="G16" s="82" t="s">
        <v>1453</v>
      </c>
      <c r="H16" s="82" t="s">
        <v>1454</v>
      </c>
      <c r="I16" s="82" t="s">
        <v>1455</v>
      </c>
      <c r="J16" s="82" t="s">
        <v>1456</v>
      </c>
      <c r="K16" s="82" t="s">
        <v>1457</v>
      </c>
    </row>
    <row r="17" ht="15" spans="1:11">
      <c r="A17" s="80" t="s">
        <v>1458</v>
      </c>
      <c r="B17" s="82" t="s">
        <v>1459</v>
      </c>
      <c r="C17" s="82" t="s">
        <v>1460</v>
      </c>
      <c r="D17" s="82" t="s">
        <v>1461</v>
      </c>
      <c r="E17" s="82" t="s">
        <v>1462</v>
      </c>
      <c r="F17" s="82" t="s">
        <v>1463</v>
      </c>
      <c r="G17" s="82" t="s">
        <v>1464</v>
      </c>
      <c r="H17" s="82" t="s">
        <v>1465</v>
      </c>
      <c r="I17" s="82" t="s">
        <v>1466</v>
      </c>
      <c r="J17" s="82" t="s">
        <v>1467</v>
      </c>
      <c r="K17" s="82" t="s">
        <v>1468</v>
      </c>
    </row>
    <row r="18" ht="15" spans="1:11">
      <c r="A18" s="80" t="s">
        <v>1469</v>
      </c>
      <c r="B18" s="82" t="s">
        <v>1470</v>
      </c>
      <c r="C18" s="82" t="s">
        <v>1471</v>
      </c>
      <c r="D18" s="82" t="s">
        <v>1472</v>
      </c>
      <c r="E18" s="82" t="s">
        <v>1473</v>
      </c>
      <c r="F18" s="82" t="s">
        <v>1474</v>
      </c>
      <c r="G18" s="82" t="s">
        <v>1475</v>
      </c>
      <c r="H18" s="82" t="s">
        <v>1476</v>
      </c>
      <c r="I18" s="82" t="s">
        <v>1477</v>
      </c>
      <c r="J18" s="82" t="s">
        <v>1478</v>
      </c>
      <c r="K18" s="82" t="s">
        <v>1479</v>
      </c>
    </row>
    <row r="19" ht="15" spans="1:11">
      <c r="A19" s="80" t="s">
        <v>1480</v>
      </c>
      <c r="B19" s="82" t="s">
        <v>1449</v>
      </c>
      <c r="C19" s="82" t="s">
        <v>1481</v>
      </c>
      <c r="D19" s="82" t="s">
        <v>1482</v>
      </c>
      <c r="E19" s="82" t="s">
        <v>1483</v>
      </c>
      <c r="F19" s="82" t="s">
        <v>1484</v>
      </c>
      <c r="G19" s="82" t="s">
        <v>1485</v>
      </c>
      <c r="H19" s="82" t="s">
        <v>1486</v>
      </c>
      <c r="I19" s="82" t="s">
        <v>1487</v>
      </c>
      <c r="J19" s="82" t="s">
        <v>1488</v>
      </c>
      <c r="K19" s="82" t="s">
        <v>1489</v>
      </c>
    </row>
    <row r="20" ht="15" spans="1:11">
      <c r="A20" s="80" t="s">
        <v>1490</v>
      </c>
      <c r="B20" s="82" t="s">
        <v>1491</v>
      </c>
      <c r="C20" s="82" t="s">
        <v>1492</v>
      </c>
      <c r="D20" s="82" t="s">
        <v>1493</v>
      </c>
      <c r="E20" s="82" t="s">
        <v>1494</v>
      </c>
      <c r="F20" s="82" t="s">
        <v>1495</v>
      </c>
      <c r="G20" s="82" t="s">
        <v>1496</v>
      </c>
      <c r="H20" s="82" t="s">
        <v>1497</v>
      </c>
      <c r="I20" s="82" t="s">
        <v>1498</v>
      </c>
      <c r="J20" s="82" t="s">
        <v>1499</v>
      </c>
      <c r="K20" s="82" t="s">
        <v>1500</v>
      </c>
    </row>
    <row r="21" ht="15" spans="1:11">
      <c r="A21" s="80" t="s">
        <v>1501</v>
      </c>
      <c r="B21" s="82" t="s">
        <v>1502</v>
      </c>
      <c r="C21" s="82" t="s">
        <v>1503</v>
      </c>
      <c r="D21" s="82" t="s">
        <v>1504</v>
      </c>
      <c r="E21" s="82" t="s">
        <v>1505</v>
      </c>
      <c r="F21" s="82" t="s">
        <v>1506</v>
      </c>
      <c r="G21" s="82" t="s">
        <v>1507</v>
      </c>
      <c r="H21" s="82" t="s">
        <v>1508</v>
      </c>
      <c r="I21" s="82" t="s">
        <v>1509</v>
      </c>
      <c r="J21" s="82" t="s">
        <v>1510</v>
      </c>
      <c r="K21" s="82" t="s">
        <v>1511</v>
      </c>
    </row>
    <row r="22" ht="15" spans="1:11">
      <c r="A22" s="80" t="s">
        <v>1512</v>
      </c>
      <c r="B22" s="82" t="s">
        <v>1513</v>
      </c>
      <c r="C22" s="82" t="s">
        <v>1514</v>
      </c>
      <c r="D22" s="82" t="s">
        <v>1515</v>
      </c>
      <c r="E22" s="82" t="s">
        <v>1516</v>
      </c>
      <c r="F22" s="82" t="s">
        <v>1517</v>
      </c>
      <c r="G22" s="82" t="s">
        <v>1518</v>
      </c>
      <c r="H22" s="82" t="s">
        <v>1519</v>
      </c>
      <c r="I22" s="82" t="s">
        <v>1520</v>
      </c>
      <c r="J22" s="82" t="s">
        <v>1521</v>
      </c>
      <c r="K22" s="82" t="s">
        <v>1522</v>
      </c>
    </row>
    <row r="23" ht="15" spans="1:11">
      <c r="A23" s="80" t="s">
        <v>1523</v>
      </c>
      <c r="B23" s="82" t="s">
        <v>1493</v>
      </c>
      <c r="C23" s="82" t="s">
        <v>1524</v>
      </c>
      <c r="D23" s="82" t="s">
        <v>1525</v>
      </c>
      <c r="E23" s="82" t="s">
        <v>1526</v>
      </c>
      <c r="F23" s="82" t="s">
        <v>1527</v>
      </c>
      <c r="G23" s="82" t="s">
        <v>1528</v>
      </c>
      <c r="H23" s="82" t="s">
        <v>1529</v>
      </c>
      <c r="I23" s="82" t="s">
        <v>1530</v>
      </c>
      <c r="J23" s="82" t="s">
        <v>1531</v>
      </c>
      <c r="K23" s="82" t="s">
        <v>1532</v>
      </c>
    </row>
    <row r="24" ht="15" spans="1:11">
      <c r="A24" s="80" t="s">
        <v>1533</v>
      </c>
      <c r="B24" s="82" t="s">
        <v>1534</v>
      </c>
      <c r="C24" s="82" t="s">
        <v>1535</v>
      </c>
      <c r="D24" s="82" t="s">
        <v>1536</v>
      </c>
      <c r="E24" s="82" t="s">
        <v>1537</v>
      </c>
      <c r="F24" s="82" t="s">
        <v>1538</v>
      </c>
      <c r="G24" s="82" t="s">
        <v>1539</v>
      </c>
      <c r="H24" s="82" t="s">
        <v>1540</v>
      </c>
      <c r="I24" s="82" t="s">
        <v>1541</v>
      </c>
      <c r="J24" s="82" t="s">
        <v>1542</v>
      </c>
      <c r="K24" s="82" t="s">
        <v>1543</v>
      </c>
    </row>
    <row r="25" ht="15" spans="1:11">
      <c r="A25" s="80" t="s">
        <v>1544</v>
      </c>
      <c r="B25" s="82" t="s">
        <v>1545</v>
      </c>
      <c r="C25" s="82" t="s">
        <v>1546</v>
      </c>
      <c r="D25" s="82" t="s">
        <v>1547</v>
      </c>
      <c r="E25" s="82" t="s">
        <v>1548</v>
      </c>
      <c r="F25" s="82" t="s">
        <v>1549</v>
      </c>
      <c r="G25" s="82" t="s">
        <v>1550</v>
      </c>
      <c r="H25" s="82" t="s">
        <v>1551</v>
      </c>
      <c r="I25" s="82" t="s">
        <v>1552</v>
      </c>
      <c r="J25" s="82" t="s">
        <v>1553</v>
      </c>
      <c r="K25" s="82" t="s">
        <v>1554</v>
      </c>
    </row>
    <row r="26" ht="15" spans="1:11">
      <c r="A26" s="80" t="s">
        <v>1555</v>
      </c>
      <c r="B26" s="82" t="s">
        <v>1556</v>
      </c>
      <c r="C26" s="82" t="s">
        <v>1557</v>
      </c>
      <c r="D26" s="82" t="s">
        <v>1558</v>
      </c>
      <c r="E26" s="82" t="s">
        <v>1559</v>
      </c>
      <c r="F26" s="82" t="s">
        <v>1560</v>
      </c>
      <c r="G26" s="82" t="s">
        <v>1561</v>
      </c>
      <c r="H26" s="82" t="s">
        <v>1562</v>
      </c>
      <c r="I26" s="82" t="s">
        <v>1563</v>
      </c>
      <c r="J26" s="82" t="s">
        <v>1564</v>
      </c>
      <c r="K26" s="82" t="s">
        <v>1565</v>
      </c>
    </row>
    <row r="27" ht="15" spans="1:11">
      <c r="A27" s="80" t="s">
        <v>1566</v>
      </c>
      <c r="B27" s="82" t="s">
        <v>1567</v>
      </c>
      <c r="C27" s="82" t="s">
        <v>1568</v>
      </c>
      <c r="D27" s="82" t="s">
        <v>1569</v>
      </c>
      <c r="E27" s="82" t="s">
        <v>1570</v>
      </c>
      <c r="F27" s="82" t="s">
        <v>1571</v>
      </c>
      <c r="G27" s="82" t="s">
        <v>1572</v>
      </c>
      <c r="H27" s="82" t="s">
        <v>1573</v>
      </c>
      <c r="I27" s="82" t="s">
        <v>1574</v>
      </c>
      <c r="J27" s="82" t="s">
        <v>1575</v>
      </c>
      <c r="K27" s="82" t="s">
        <v>1576</v>
      </c>
    </row>
    <row r="28" ht="15" spans="1:11">
      <c r="A28" s="80" t="s">
        <v>1577</v>
      </c>
      <c r="B28" s="82" t="s">
        <v>1578</v>
      </c>
      <c r="C28" s="82" t="s">
        <v>1579</v>
      </c>
      <c r="D28" s="82" t="s">
        <v>1580</v>
      </c>
      <c r="E28" s="82" t="s">
        <v>1581</v>
      </c>
      <c r="F28" s="82" t="s">
        <v>1582</v>
      </c>
      <c r="G28" s="82" t="s">
        <v>1583</v>
      </c>
      <c r="H28" s="82" t="s">
        <v>1584</v>
      </c>
      <c r="I28" s="82" t="s">
        <v>1585</v>
      </c>
      <c r="J28" s="82" t="s">
        <v>1586</v>
      </c>
      <c r="K28" s="82" t="s">
        <v>1587</v>
      </c>
    </row>
    <row r="29" ht="15" spans="1:11">
      <c r="A29" s="80" t="s">
        <v>1588</v>
      </c>
      <c r="B29" s="82" t="s">
        <v>1589</v>
      </c>
      <c r="C29" s="82" t="s">
        <v>1590</v>
      </c>
      <c r="D29" s="82" t="s">
        <v>1591</v>
      </c>
      <c r="E29" s="82" t="s">
        <v>1592</v>
      </c>
      <c r="F29" s="82" t="s">
        <v>1593</v>
      </c>
      <c r="G29" s="82" t="s">
        <v>1594</v>
      </c>
      <c r="H29" s="82" t="s">
        <v>1595</v>
      </c>
      <c r="I29" s="82" t="s">
        <v>1596</v>
      </c>
      <c r="J29" s="82" t="s">
        <v>1597</v>
      </c>
      <c r="K29" s="82" t="s">
        <v>1598</v>
      </c>
    </row>
    <row r="30" ht="15" spans="1:11">
      <c r="A30" s="80" t="s">
        <v>1599</v>
      </c>
      <c r="B30" s="82" t="s">
        <v>1600</v>
      </c>
      <c r="C30" s="82" t="s">
        <v>1600</v>
      </c>
      <c r="D30" s="82" t="s">
        <v>1464</v>
      </c>
      <c r="E30" s="82" t="s">
        <v>1601</v>
      </c>
      <c r="F30" s="82" t="s">
        <v>1602</v>
      </c>
      <c r="G30" s="82" t="s">
        <v>1603</v>
      </c>
      <c r="H30" s="82" t="s">
        <v>1604</v>
      </c>
      <c r="I30" s="82" t="s">
        <v>1605</v>
      </c>
      <c r="J30" s="82" t="s">
        <v>1606</v>
      </c>
      <c r="K30" s="82" t="s">
        <v>1607</v>
      </c>
    </row>
    <row r="31" ht="15" spans="1:11">
      <c r="A31" s="80" t="s">
        <v>1608</v>
      </c>
      <c r="B31" s="82" t="s">
        <v>1609</v>
      </c>
      <c r="C31" s="82" t="s">
        <v>1610</v>
      </c>
      <c r="D31" s="82" t="s">
        <v>1611</v>
      </c>
      <c r="E31" s="82" t="s">
        <v>1612</v>
      </c>
      <c r="F31" s="82" t="s">
        <v>1613</v>
      </c>
      <c r="G31" s="82" t="s">
        <v>1614</v>
      </c>
      <c r="H31" s="82" t="s">
        <v>1615</v>
      </c>
      <c r="I31" s="82" t="s">
        <v>1616</v>
      </c>
      <c r="J31" s="82" t="s">
        <v>1617</v>
      </c>
      <c r="K31" s="82" t="s">
        <v>1618</v>
      </c>
    </row>
    <row r="32" ht="15" spans="1:11">
      <c r="A32" s="80" t="s">
        <v>1619</v>
      </c>
      <c r="B32" s="82" t="s">
        <v>1620</v>
      </c>
      <c r="C32" s="82" t="s">
        <v>1621</v>
      </c>
      <c r="D32" s="82" t="s">
        <v>1622</v>
      </c>
      <c r="E32" s="82" t="s">
        <v>1623</v>
      </c>
      <c r="F32" s="82" t="s">
        <v>1624</v>
      </c>
      <c r="G32" s="82" t="s">
        <v>1625</v>
      </c>
      <c r="H32" s="82" t="s">
        <v>1626</v>
      </c>
      <c r="I32" s="82" t="s">
        <v>1627</v>
      </c>
      <c r="J32" s="82" t="s">
        <v>1628</v>
      </c>
      <c r="K32" s="82" t="s">
        <v>1629</v>
      </c>
    </row>
    <row r="33" ht="15" spans="1:11">
      <c r="A33" s="80" t="s">
        <v>1630</v>
      </c>
      <c r="B33" s="82" t="s">
        <v>1631</v>
      </c>
      <c r="C33" s="82" t="s">
        <v>1632</v>
      </c>
      <c r="D33" s="82" t="s">
        <v>1633</v>
      </c>
      <c r="E33" s="82" t="s">
        <v>1634</v>
      </c>
      <c r="F33" s="82" t="s">
        <v>1635</v>
      </c>
      <c r="G33" s="82" t="s">
        <v>1636</v>
      </c>
      <c r="H33" s="82" t="s">
        <v>1637</v>
      </c>
      <c r="I33" s="82" t="s">
        <v>1638</v>
      </c>
      <c r="J33" s="82" t="s">
        <v>1639</v>
      </c>
      <c r="K33" s="82" t="s">
        <v>1640</v>
      </c>
    </row>
    <row r="34" ht="15" spans="1:11">
      <c r="A34" s="80" t="s">
        <v>1641</v>
      </c>
      <c r="B34" s="82" t="s">
        <v>1642</v>
      </c>
      <c r="C34" s="82" t="s">
        <v>1643</v>
      </c>
      <c r="D34" s="82" t="s">
        <v>1644</v>
      </c>
      <c r="E34" s="82" t="s">
        <v>1645</v>
      </c>
      <c r="F34" s="82" t="s">
        <v>1646</v>
      </c>
      <c r="G34" s="82" t="s">
        <v>1647</v>
      </c>
      <c r="H34" s="82" t="s">
        <v>1648</v>
      </c>
      <c r="I34" s="82" t="s">
        <v>1510</v>
      </c>
      <c r="J34" s="82" t="s">
        <v>1649</v>
      </c>
      <c r="K34" s="82" t="s">
        <v>1650</v>
      </c>
    </row>
    <row r="35" ht="15" spans="1:11">
      <c r="A35" s="80" t="s">
        <v>1651</v>
      </c>
      <c r="B35" s="82" t="s">
        <v>1652</v>
      </c>
      <c r="C35" s="82" t="s">
        <v>1642</v>
      </c>
      <c r="D35" s="82" t="s">
        <v>1653</v>
      </c>
      <c r="E35" s="82" t="s">
        <v>1654</v>
      </c>
      <c r="F35" s="82" t="s">
        <v>1655</v>
      </c>
      <c r="G35" s="82" t="s">
        <v>1656</v>
      </c>
      <c r="H35" s="82" t="s">
        <v>1657</v>
      </c>
      <c r="I35" s="82" t="s">
        <v>1658</v>
      </c>
      <c r="J35" s="82" t="s">
        <v>1659</v>
      </c>
      <c r="K35" s="82" t="s">
        <v>1660</v>
      </c>
    </row>
    <row r="36" ht="15" spans="1:11">
      <c r="A36" s="80" t="s">
        <v>1661</v>
      </c>
      <c r="B36" s="82" t="s">
        <v>1662</v>
      </c>
      <c r="C36" s="82" t="s">
        <v>1663</v>
      </c>
      <c r="D36" s="82" t="s">
        <v>1664</v>
      </c>
      <c r="E36" s="82" t="s">
        <v>1665</v>
      </c>
      <c r="F36" s="82" t="s">
        <v>1666</v>
      </c>
      <c r="G36" s="82" t="s">
        <v>1667</v>
      </c>
      <c r="H36" s="82" t="s">
        <v>1668</v>
      </c>
      <c r="I36" s="82" t="s">
        <v>1669</v>
      </c>
      <c r="J36" s="82" t="s">
        <v>1670</v>
      </c>
      <c r="K36" s="82" t="s">
        <v>1671</v>
      </c>
    </row>
    <row r="37" ht="15" spans="1:11">
      <c r="A37" s="80" t="s">
        <v>1672</v>
      </c>
      <c r="B37" s="82" t="s">
        <v>1673</v>
      </c>
      <c r="C37" s="82" t="s">
        <v>1674</v>
      </c>
      <c r="D37" s="82" t="s">
        <v>1675</v>
      </c>
      <c r="E37" s="82" t="s">
        <v>1676</v>
      </c>
      <c r="F37" s="82" t="s">
        <v>1677</v>
      </c>
      <c r="G37" s="82" t="s">
        <v>1678</v>
      </c>
      <c r="H37" s="82" t="s">
        <v>1679</v>
      </c>
      <c r="I37" s="82" t="s">
        <v>1680</v>
      </c>
      <c r="J37" s="82" t="s">
        <v>1681</v>
      </c>
      <c r="K37" s="82" t="s">
        <v>1682</v>
      </c>
    </row>
    <row r="38" ht="15" spans="1:11">
      <c r="A38" s="80" t="s">
        <v>1683</v>
      </c>
      <c r="B38" s="82" t="s">
        <v>1684</v>
      </c>
      <c r="C38" s="82" t="s">
        <v>1685</v>
      </c>
      <c r="D38" s="82" t="s">
        <v>1684</v>
      </c>
      <c r="E38" s="82" t="s">
        <v>1686</v>
      </c>
      <c r="F38" s="82" t="s">
        <v>1687</v>
      </c>
      <c r="G38" s="82" t="s">
        <v>1688</v>
      </c>
      <c r="H38" s="82" t="s">
        <v>1689</v>
      </c>
      <c r="I38" s="82" t="s">
        <v>1690</v>
      </c>
      <c r="J38" s="82" t="s">
        <v>1691</v>
      </c>
      <c r="K38" s="82" t="s">
        <v>1692</v>
      </c>
    </row>
    <row r="39" ht="15" spans="1:11">
      <c r="A39" s="80" t="s">
        <v>1693</v>
      </c>
      <c r="B39" s="82" t="s">
        <v>1694</v>
      </c>
      <c r="C39" s="82" t="s">
        <v>1695</v>
      </c>
      <c r="D39" s="82" t="s">
        <v>1696</v>
      </c>
      <c r="E39" s="82" t="s">
        <v>1697</v>
      </c>
      <c r="F39" s="82" t="s">
        <v>1698</v>
      </c>
      <c r="G39" s="82" t="s">
        <v>1699</v>
      </c>
      <c r="H39" s="82" t="s">
        <v>1700</v>
      </c>
      <c r="I39" s="82" t="s">
        <v>1701</v>
      </c>
      <c r="J39" s="82" t="s">
        <v>1702</v>
      </c>
      <c r="K39" s="82" t="s">
        <v>1703</v>
      </c>
    </row>
    <row r="40" ht="15" spans="1:11">
      <c r="A40" s="80" t="s">
        <v>1704</v>
      </c>
      <c r="B40" s="82" t="s">
        <v>1518</v>
      </c>
      <c r="C40" s="82" t="s">
        <v>1684</v>
      </c>
      <c r="D40" s="82" t="s">
        <v>1705</v>
      </c>
      <c r="E40" s="82" t="s">
        <v>1706</v>
      </c>
      <c r="F40" s="82" t="s">
        <v>1707</v>
      </c>
      <c r="G40" s="82" t="s">
        <v>1708</v>
      </c>
      <c r="H40" s="82" t="s">
        <v>1709</v>
      </c>
      <c r="I40" s="82" t="s">
        <v>1710</v>
      </c>
      <c r="J40" s="82" t="s">
        <v>1711</v>
      </c>
      <c r="K40" s="82" t="s">
        <v>1712</v>
      </c>
    </row>
    <row r="41" ht="15" spans="1:11">
      <c r="A41" s="80" t="s">
        <v>1713</v>
      </c>
      <c r="B41" s="82" t="s">
        <v>1714</v>
      </c>
      <c r="C41" s="82" t="s">
        <v>1715</v>
      </c>
      <c r="D41" s="82" t="s">
        <v>1716</v>
      </c>
      <c r="E41" s="82" t="s">
        <v>1717</v>
      </c>
      <c r="F41" s="82" t="s">
        <v>1718</v>
      </c>
      <c r="G41" s="82" t="s">
        <v>1719</v>
      </c>
      <c r="H41" s="82" t="s">
        <v>1720</v>
      </c>
      <c r="I41" s="82" t="s">
        <v>1721</v>
      </c>
      <c r="J41" s="82" t="s">
        <v>1722</v>
      </c>
      <c r="K41" s="82" t="s">
        <v>1723</v>
      </c>
    </row>
    <row r="42" ht="15" spans="1:11">
      <c r="A42" s="80" t="s">
        <v>1724</v>
      </c>
      <c r="B42" s="82" t="s">
        <v>1725</v>
      </c>
      <c r="C42" s="82" t="s">
        <v>1726</v>
      </c>
      <c r="D42" s="82" t="s">
        <v>1727</v>
      </c>
      <c r="E42" s="82" t="s">
        <v>1728</v>
      </c>
      <c r="F42" s="82" t="s">
        <v>1729</v>
      </c>
      <c r="G42" s="82" t="s">
        <v>1730</v>
      </c>
      <c r="H42" s="82" t="s">
        <v>1731</v>
      </c>
      <c r="I42" s="82" t="s">
        <v>1732</v>
      </c>
      <c r="J42" s="82" t="s">
        <v>1733</v>
      </c>
      <c r="K42" s="82" t="s">
        <v>1734</v>
      </c>
    </row>
    <row r="43" ht="15" spans="1:11">
      <c r="A43" s="80" t="s">
        <v>1735</v>
      </c>
      <c r="B43" s="82" t="s">
        <v>1736</v>
      </c>
      <c r="C43" s="82" t="s">
        <v>1737</v>
      </c>
      <c r="D43" s="82" t="s">
        <v>1738</v>
      </c>
      <c r="E43" s="82" t="s">
        <v>1739</v>
      </c>
      <c r="F43" s="82" t="s">
        <v>1740</v>
      </c>
      <c r="G43" s="82" t="s">
        <v>1741</v>
      </c>
      <c r="H43" s="82" t="s">
        <v>1742</v>
      </c>
      <c r="I43" s="82" t="s">
        <v>1743</v>
      </c>
      <c r="J43" s="82" t="s">
        <v>1744</v>
      </c>
      <c r="K43" s="82" t="s">
        <v>1745</v>
      </c>
    </row>
    <row r="44" ht="15" spans="1:11">
      <c r="A44" s="80" t="s">
        <v>1746</v>
      </c>
      <c r="B44" s="82" t="s">
        <v>1747</v>
      </c>
      <c r="C44" s="82" t="s">
        <v>1748</v>
      </c>
      <c r="D44" s="82" t="s">
        <v>1749</v>
      </c>
      <c r="E44" s="82" t="s">
        <v>1750</v>
      </c>
      <c r="F44" s="82" t="s">
        <v>1751</v>
      </c>
      <c r="G44" s="82" t="s">
        <v>1680</v>
      </c>
      <c r="H44" s="82" t="s">
        <v>1752</v>
      </c>
      <c r="I44" s="82" t="s">
        <v>1753</v>
      </c>
      <c r="J44" s="82" t="s">
        <v>1754</v>
      </c>
      <c r="K44" s="82" t="s">
        <v>1755</v>
      </c>
    </row>
    <row r="45" ht="15" spans="1:11">
      <c r="A45" s="80" t="s">
        <v>1756</v>
      </c>
      <c r="B45" s="82" t="s">
        <v>1757</v>
      </c>
      <c r="C45" s="82" t="s">
        <v>1725</v>
      </c>
      <c r="D45" s="82" t="s">
        <v>1758</v>
      </c>
      <c r="E45" s="82" t="s">
        <v>1759</v>
      </c>
      <c r="F45" s="82" t="s">
        <v>1760</v>
      </c>
      <c r="G45" s="82" t="s">
        <v>1761</v>
      </c>
      <c r="H45" s="82" t="s">
        <v>1762</v>
      </c>
      <c r="I45" s="82" t="s">
        <v>1763</v>
      </c>
      <c r="J45" s="82" t="s">
        <v>1764</v>
      </c>
      <c r="K45" s="82" t="s">
        <v>1765</v>
      </c>
    </row>
    <row r="46" ht="15" spans="1:11">
      <c r="A46" s="80" t="s">
        <v>1766</v>
      </c>
      <c r="B46" s="82" t="s">
        <v>1767</v>
      </c>
      <c r="C46" s="82" t="s">
        <v>1768</v>
      </c>
      <c r="D46" s="82" t="s">
        <v>1769</v>
      </c>
      <c r="E46" s="82" t="s">
        <v>1770</v>
      </c>
      <c r="F46" s="82" t="s">
        <v>1771</v>
      </c>
      <c r="G46" s="82" t="s">
        <v>1772</v>
      </c>
      <c r="H46" s="82" t="s">
        <v>1773</v>
      </c>
      <c r="I46" s="82" t="s">
        <v>1774</v>
      </c>
      <c r="J46" s="82" t="s">
        <v>1775</v>
      </c>
      <c r="K46" s="82" t="s">
        <v>1776</v>
      </c>
    </row>
    <row r="47" ht="15" spans="1:11">
      <c r="A47" s="80" t="s">
        <v>1777</v>
      </c>
      <c r="B47" s="82" t="s">
        <v>1778</v>
      </c>
      <c r="C47" s="82" t="s">
        <v>1779</v>
      </c>
      <c r="D47" s="82" t="s">
        <v>1780</v>
      </c>
      <c r="E47" s="82" t="s">
        <v>1781</v>
      </c>
      <c r="F47" s="82" t="s">
        <v>1782</v>
      </c>
      <c r="G47" s="82" t="s">
        <v>1783</v>
      </c>
      <c r="H47" s="82" t="s">
        <v>1784</v>
      </c>
      <c r="I47" s="82" t="s">
        <v>1785</v>
      </c>
      <c r="J47" s="82" t="s">
        <v>1786</v>
      </c>
      <c r="K47" s="82" t="s">
        <v>1787</v>
      </c>
    </row>
    <row r="48" ht="15" spans="1:11">
      <c r="A48" s="80" t="s">
        <v>1788</v>
      </c>
      <c r="B48" s="82" t="s">
        <v>1789</v>
      </c>
      <c r="C48" s="82" t="s">
        <v>1790</v>
      </c>
      <c r="D48" s="82" t="s">
        <v>1778</v>
      </c>
      <c r="E48" s="82" t="s">
        <v>1791</v>
      </c>
      <c r="F48" s="82" t="s">
        <v>1792</v>
      </c>
      <c r="G48" s="82" t="s">
        <v>1793</v>
      </c>
      <c r="H48" s="82" t="s">
        <v>1794</v>
      </c>
      <c r="I48" s="82" t="s">
        <v>1795</v>
      </c>
      <c r="J48" s="82" t="s">
        <v>1796</v>
      </c>
      <c r="K48" s="82" t="s">
        <v>1797</v>
      </c>
    </row>
    <row r="49" ht="15" spans="1:11">
      <c r="A49" s="80" t="s">
        <v>1798</v>
      </c>
      <c r="B49" s="82" t="s">
        <v>1799</v>
      </c>
      <c r="C49" s="82" t="s">
        <v>1800</v>
      </c>
      <c r="D49" s="82" t="s">
        <v>1801</v>
      </c>
      <c r="E49" s="82" t="s">
        <v>1802</v>
      </c>
      <c r="F49" s="82" t="s">
        <v>1803</v>
      </c>
      <c r="G49" s="82" t="s">
        <v>1804</v>
      </c>
      <c r="H49" s="82" t="s">
        <v>1805</v>
      </c>
      <c r="I49" s="82" t="s">
        <v>1806</v>
      </c>
      <c r="J49" s="82" t="s">
        <v>1807</v>
      </c>
      <c r="K49" s="82" t="s">
        <v>1808</v>
      </c>
    </row>
    <row r="50" ht="15" spans="1:11">
      <c r="A50" s="80" t="s">
        <v>1809</v>
      </c>
      <c r="B50" s="82" t="s">
        <v>1810</v>
      </c>
      <c r="C50" s="82" t="s">
        <v>1778</v>
      </c>
      <c r="D50" s="82" t="s">
        <v>1811</v>
      </c>
      <c r="E50" s="82" t="s">
        <v>1812</v>
      </c>
      <c r="F50" s="82" t="s">
        <v>1813</v>
      </c>
      <c r="G50" s="82" t="s">
        <v>1814</v>
      </c>
      <c r="H50" s="82" t="s">
        <v>1815</v>
      </c>
      <c r="I50" s="82" t="s">
        <v>1816</v>
      </c>
      <c r="J50" s="82" t="s">
        <v>1817</v>
      </c>
      <c r="K50" s="82" t="s">
        <v>1818</v>
      </c>
    </row>
    <row r="51" ht="15" spans="1:11">
      <c r="A51" s="80" t="s">
        <v>1819</v>
      </c>
      <c r="B51" s="82" t="s">
        <v>1820</v>
      </c>
      <c r="C51" s="82" t="s">
        <v>1821</v>
      </c>
      <c r="D51" s="82" t="s">
        <v>1822</v>
      </c>
      <c r="E51" s="82" t="s">
        <v>1823</v>
      </c>
      <c r="F51" s="82" t="s">
        <v>1824</v>
      </c>
      <c r="G51" s="82" t="s">
        <v>1825</v>
      </c>
      <c r="H51" s="82" t="s">
        <v>1826</v>
      </c>
      <c r="I51" s="82" t="s">
        <v>1827</v>
      </c>
      <c r="J51" s="82" t="s">
        <v>1828</v>
      </c>
      <c r="K51" s="82" t="s">
        <v>1829</v>
      </c>
    </row>
    <row r="52" ht="15" spans="1:11">
      <c r="A52" s="80" t="s">
        <v>1830</v>
      </c>
      <c r="B52" s="82" t="s">
        <v>1831</v>
      </c>
      <c r="C52" s="82" t="s">
        <v>1832</v>
      </c>
      <c r="D52" s="82" t="s">
        <v>1833</v>
      </c>
      <c r="E52" s="82" t="s">
        <v>1834</v>
      </c>
      <c r="F52" s="82" t="s">
        <v>1835</v>
      </c>
      <c r="G52" s="82" t="s">
        <v>1836</v>
      </c>
      <c r="H52" s="82" t="s">
        <v>1837</v>
      </c>
      <c r="I52" s="82" t="s">
        <v>1838</v>
      </c>
      <c r="J52" s="82" t="s">
        <v>1839</v>
      </c>
      <c r="K52" s="82" t="s">
        <v>1840</v>
      </c>
    </row>
    <row r="53" ht="15" spans="1:11">
      <c r="A53" s="80" t="s">
        <v>1841</v>
      </c>
      <c r="B53" s="82" t="s">
        <v>1842</v>
      </c>
      <c r="C53" s="82" t="s">
        <v>1843</v>
      </c>
      <c r="D53" s="82" t="s">
        <v>1844</v>
      </c>
      <c r="E53" s="82" t="s">
        <v>1845</v>
      </c>
      <c r="F53" s="82" t="s">
        <v>1846</v>
      </c>
      <c r="G53" s="82" t="s">
        <v>1847</v>
      </c>
      <c r="H53" s="82" t="s">
        <v>1848</v>
      </c>
      <c r="I53" s="82" t="s">
        <v>1849</v>
      </c>
      <c r="J53" s="82" t="s">
        <v>1850</v>
      </c>
      <c r="K53" s="82" t="s">
        <v>1851</v>
      </c>
    </row>
    <row r="54" ht="15" spans="1:11">
      <c r="A54" s="80" t="s">
        <v>1852</v>
      </c>
      <c r="B54" s="82" t="s">
        <v>1853</v>
      </c>
      <c r="C54" s="82" t="s">
        <v>1854</v>
      </c>
      <c r="D54" s="82" t="s">
        <v>1855</v>
      </c>
      <c r="E54" s="82" t="s">
        <v>1856</v>
      </c>
      <c r="F54" s="82" t="s">
        <v>1857</v>
      </c>
      <c r="G54" s="82" t="s">
        <v>1858</v>
      </c>
      <c r="H54" s="82" t="s">
        <v>1859</v>
      </c>
      <c r="I54" s="82" t="s">
        <v>1860</v>
      </c>
      <c r="J54" s="82" t="s">
        <v>1861</v>
      </c>
      <c r="K54" s="82" t="s">
        <v>1862</v>
      </c>
    </row>
    <row r="55" ht="15" spans="1:11">
      <c r="A55" s="80" t="s">
        <v>1863</v>
      </c>
      <c r="B55" s="82" t="s">
        <v>1864</v>
      </c>
      <c r="C55" s="82" t="s">
        <v>1865</v>
      </c>
      <c r="D55" s="82" t="s">
        <v>1866</v>
      </c>
      <c r="E55" s="82" t="s">
        <v>1867</v>
      </c>
      <c r="F55" s="82" t="s">
        <v>1868</v>
      </c>
      <c r="G55" s="82" t="s">
        <v>1869</v>
      </c>
      <c r="H55" s="82" t="s">
        <v>1870</v>
      </c>
      <c r="I55" s="82" t="s">
        <v>1871</v>
      </c>
      <c r="J55" s="82" t="s">
        <v>1872</v>
      </c>
      <c r="K55" s="82" t="s">
        <v>1873</v>
      </c>
    </row>
    <row r="56" ht="15" spans="1:11">
      <c r="A56" s="80" t="s">
        <v>1874</v>
      </c>
      <c r="B56" s="82" t="s">
        <v>1875</v>
      </c>
      <c r="C56" s="82" t="s">
        <v>1876</v>
      </c>
      <c r="D56" s="82" t="s">
        <v>1877</v>
      </c>
      <c r="E56" s="82" t="s">
        <v>1848</v>
      </c>
      <c r="F56" s="82" t="s">
        <v>1878</v>
      </c>
      <c r="G56" s="82" t="s">
        <v>1879</v>
      </c>
      <c r="H56" s="82" t="s">
        <v>1880</v>
      </c>
      <c r="I56" s="82" t="s">
        <v>1881</v>
      </c>
      <c r="J56" s="82" t="s">
        <v>1882</v>
      </c>
      <c r="K56" s="82" t="s">
        <v>1883</v>
      </c>
    </row>
    <row r="57" ht="15" spans="1:11">
      <c r="A57" s="80" t="s">
        <v>1884</v>
      </c>
      <c r="B57" s="82" t="s">
        <v>1885</v>
      </c>
      <c r="C57" s="82" t="s">
        <v>1886</v>
      </c>
      <c r="D57" s="82" t="s">
        <v>1887</v>
      </c>
      <c r="E57" s="82" t="s">
        <v>1888</v>
      </c>
      <c r="F57" s="82" t="s">
        <v>1889</v>
      </c>
      <c r="G57" s="82" t="s">
        <v>1890</v>
      </c>
      <c r="H57" s="82" t="s">
        <v>1891</v>
      </c>
      <c r="I57" s="82" t="s">
        <v>1892</v>
      </c>
      <c r="J57" s="82" t="s">
        <v>1893</v>
      </c>
      <c r="K57" s="82" t="s">
        <v>1894</v>
      </c>
    </row>
    <row r="58" ht="15" spans="1:11">
      <c r="A58" s="80" t="s">
        <v>1895</v>
      </c>
      <c r="B58" s="82" t="s">
        <v>1896</v>
      </c>
      <c r="C58" s="82" t="s">
        <v>1897</v>
      </c>
      <c r="D58" s="82" t="s">
        <v>1896</v>
      </c>
      <c r="E58" s="82" t="s">
        <v>1898</v>
      </c>
      <c r="F58" s="82" t="s">
        <v>1899</v>
      </c>
      <c r="G58" s="82" t="s">
        <v>1900</v>
      </c>
      <c r="H58" s="82" t="s">
        <v>1901</v>
      </c>
      <c r="I58" s="82" t="s">
        <v>1902</v>
      </c>
      <c r="J58" s="82" t="s">
        <v>1903</v>
      </c>
      <c r="K58" s="82" t="s">
        <v>1904</v>
      </c>
    </row>
    <row r="59" ht="15" spans="1:11">
      <c r="A59" s="80" t="s">
        <v>1905</v>
      </c>
      <c r="B59" s="82" t="s">
        <v>1906</v>
      </c>
      <c r="C59" s="82" t="s">
        <v>1907</v>
      </c>
      <c r="D59" s="82" t="s">
        <v>1908</v>
      </c>
      <c r="E59" s="82" t="s">
        <v>1909</v>
      </c>
      <c r="F59" s="82" t="s">
        <v>1910</v>
      </c>
      <c r="G59" s="82" t="s">
        <v>1911</v>
      </c>
      <c r="H59" s="82" t="s">
        <v>1912</v>
      </c>
      <c r="I59" s="82" t="s">
        <v>1913</v>
      </c>
      <c r="J59" s="82" t="s">
        <v>1914</v>
      </c>
      <c r="K59" s="82" t="s">
        <v>1915</v>
      </c>
    </row>
    <row r="60" ht="15" spans="1:11">
      <c r="A60" s="80" t="s">
        <v>1916</v>
      </c>
      <c r="B60" s="82" t="s">
        <v>1917</v>
      </c>
      <c r="C60" s="82" t="s">
        <v>1918</v>
      </c>
      <c r="D60" s="82" t="s">
        <v>1919</v>
      </c>
      <c r="E60" s="82" t="s">
        <v>1920</v>
      </c>
      <c r="F60" s="82" t="s">
        <v>1921</v>
      </c>
      <c r="G60" s="82" t="s">
        <v>1922</v>
      </c>
      <c r="H60" s="82" t="s">
        <v>1923</v>
      </c>
      <c r="I60" s="82" t="s">
        <v>1924</v>
      </c>
      <c r="J60" s="82" t="s">
        <v>1925</v>
      </c>
      <c r="K60" s="82" t="s">
        <v>1926</v>
      </c>
    </row>
    <row r="61" ht="15" spans="1:11">
      <c r="A61" s="80" t="s">
        <v>1927</v>
      </c>
      <c r="B61" s="82" t="s">
        <v>1928</v>
      </c>
      <c r="C61" s="82" t="s">
        <v>1929</v>
      </c>
      <c r="D61" s="82" t="s">
        <v>1930</v>
      </c>
      <c r="E61" s="82" t="s">
        <v>1931</v>
      </c>
      <c r="F61" s="82" t="s">
        <v>1932</v>
      </c>
      <c r="G61" s="82" t="s">
        <v>1933</v>
      </c>
      <c r="H61" s="82" t="s">
        <v>1934</v>
      </c>
      <c r="I61" s="82" t="s">
        <v>1935</v>
      </c>
      <c r="J61" s="82" t="s">
        <v>1936</v>
      </c>
      <c r="K61" s="82" t="s">
        <v>1937</v>
      </c>
    </row>
    <row r="62" ht="15" spans="1:11">
      <c r="A62" s="80" t="s">
        <v>1938</v>
      </c>
      <c r="B62" s="82" t="s">
        <v>1939</v>
      </c>
      <c r="C62" s="82" t="s">
        <v>1940</v>
      </c>
      <c r="D62" s="82" t="s">
        <v>1941</v>
      </c>
      <c r="E62" s="82" t="s">
        <v>1942</v>
      </c>
      <c r="F62" s="82" t="s">
        <v>1943</v>
      </c>
      <c r="G62" s="82" t="s">
        <v>1944</v>
      </c>
      <c r="H62" s="82" t="s">
        <v>1945</v>
      </c>
      <c r="I62" s="82" t="s">
        <v>1946</v>
      </c>
      <c r="J62" s="82" t="s">
        <v>1947</v>
      </c>
      <c r="K62" s="82" t="s">
        <v>1948</v>
      </c>
    </row>
    <row r="63" ht="15" spans="1:11">
      <c r="A63" s="80" t="s">
        <v>1949</v>
      </c>
      <c r="B63" s="82" t="s">
        <v>1950</v>
      </c>
      <c r="C63" s="82" t="s">
        <v>1951</v>
      </c>
      <c r="D63" s="82" t="s">
        <v>1952</v>
      </c>
      <c r="E63" s="82" t="s">
        <v>1953</v>
      </c>
      <c r="F63" s="82" t="s">
        <v>1954</v>
      </c>
      <c r="G63" s="82" t="s">
        <v>1955</v>
      </c>
      <c r="H63" s="82" t="s">
        <v>1956</v>
      </c>
      <c r="I63" s="82" t="s">
        <v>1957</v>
      </c>
      <c r="J63" s="82" t="s">
        <v>1958</v>
      </c>
      <c r="K63" s="82" t="s">
        <v>1959</v>
      </c>
    </row>
    <row r="64" ht="15" spans="1:11">
      <c r="A64" s="80" t="s">
        <v>1960</v>
      </c>
      <c r="B64" s="82" t="s">
        <v>1961</v>
      </c>
      <c r="C64" s="82" t="s">
        <v>1962</v>
      </c>
      <c r="D64" s="82" t="s">
        <v>1963</v>
      </c>
      <c r="E64" s="82" t="s">
        <v>1964</v>
      </c>
      <c r="F64" s="82" t="s">
        <v>1965</v>
      </c>
      <c r="G64" s="82" t="s">
        <v>1966</v>
      </c>
      <c r="H64" s="82" t="s">
        <v>1967</v>
      </c>
      <c r="I64" s="82" t="s">
        <v>1968</v>
      </c>
      <c r="J64" s="82" t="s">
        <v>1969</v>
      </c>
      <c r="K64" s="82" t="s">
        <v>1970</v>
      </c>
    </row>
    <row r="65" ht="15" spans="1:11">
      <c r="A65" s="80" t="s">
        <v>1971</v>
      </c>
      <c r="B65" s="82" t="s">
        <v>1972</v>
      </c>
      <c r="C65" s="82" t="s">
        <v>1973</v>
      </c>
      <c r="D65" s="82" t="s">
        <v>1974</v>
      </c>
      <c r="E65" s="82" t="s">
        <v>1975</v>
      </c>
      <c r="F65" s="82" t="s">
        <v>1976</v>
      </c>
      <c r="G65" s="82" t="s">
        <v>1977</v>
      </c>
      <c r="H65" s="82" t="s">
        <v>1978</v>
      </c>
      <c r="I65" s="82" t="s">
        <v>1979</v>
      </c>
      <c r="J65" s="82" t="s">
        <v>1980</v>
      </c>
      <c r="K65" s="82" t="s">
        <v>1981</v>
      </c>
    </row>
    <row r="66" ht="15" spans="1:11">
      <c r="A66" s="80" t="s">
        <v>1982</v>
      </c>
      <c r="B66" s="82" t="s">
        <v>1983</v>
      </c>
      <c r="C66" s="82" t="s">
        <v>1984</v>
      </c>
      <c r="D66" s="82" t="s">
        <v>1985</v>
      </c>
      <c r="E66" s="82" t="s">
        <v>1986</v>
      </c>
      <c r="F66" s="82" t="s">
        <v>1987</v>
      </c>
      <c r="G66" s="82" t="s">
        <v>1988</v>
      </c>
      <c r="H66" s="82" t="s">
        <v>1989</v>
      </c>
      <c r="I66" s="82" t="s">
        <v>1990</v>
      </c>
      <c r="J66" s="82" t="s">
        <v>1991</v>
      </c>
      <c r="K66" s="82" t="s">
        <v>1992</v>
      </c>
    </row>
    <row r="67" ht="15" spans="1:11">
      <c r="A67" s="1406" t="s">
        <v>791</v>
      </c>
      <c r="B67" s="82" t="s">
        <v>1993</v>
      </c>
      <c r="C67" s="82" t="s">
        <v>1994</v>
      </c>
      <c r="D67" s="82" t="s">
        <v>1994</v>
      </c>
      <c r="E67" s="82" t="s">
        <v>1995</v>
      </c>
      <c r="F67" s="82" t="s">
        <v>1996</v>
      </c>
      <c r="G67" s="82" t="s">
        <v>1997</v>
      </c>
      <c r="H67" s="82" t="s">
        <v>1998</v>
      </c>
      <c r="I67" s="82" t="s">
        <v>1999</v>
      </c>
      <c r="J67" s="82" t="s">
        <v>2000</v>
      </c>
      <c r="K67" s="82" t="s">
        <v>2001</v>
      </c>
    </row>
    <row r="68" ht="15" spans="1:11">
      <c r="A68" s="1406" t="s">
        <v>2002</v>
      </c>
      <c r="B68" s="1407" t="s">
        <v>2003</v>
      </c>
      <c r="C68" s="1407" t="s">
        <v>1994</v>
      </c>
      <c r="D68" s="1407" t="s">
        <v>1994</v>
      </c>
      <c r="E68" s="1407" t="s">
        <v>1995</v>
      </c>
      <c r="F68" s="1407" t="s">
        <v>2004</v>
      </c>
      <c r="G68" s="1407" t="s">
        <v>1997</v>
      </c>
      <c r="H68" s="1407" t="s">
        <v>2005</v>
      </c>
      <c r="I68" s="1407" t="s">
        <v>1999</v>
      </c>
      <c r="J68" s="1407" t="s">
        <v>2006</v>
      </c>
      <c r="K68" s="1407" t="s">
        <v>2007</v>
      </c>
    </row>
    <row r="69" ht="15.75" spans="1:14">
      <c r="A69" s="1408" t="s">
        <v>756</v>
      </c>
      <c r="B69" s="1407"/>
      <c r="C69" s="1407"/>
      <c r="D69" s="1407"/>
      <c r="E69" s="1407"/>
      <c r="F69" s="1407"/>
      <c r="G69" s="1407"/>
      <c r="H69" s="1407"/>
      <c r="I69" s="1407"/>
      <c r="J69" s="1407"/>
      <c r="K69" s="1407"/>
      <c r="L69" s="1419"/>
      <c r="M69" s="1420"/>
      <c r="N69" s="1420"/>
    </row>
    <row r="70" ht="15" spans="1:14">
      <c r="A70" s="1409" t="s">
        <v>2008</v>
      </c>
      <c r="B70" s="1410"/>
      <c r="C70" s="1410"/>
      <c r="D70" s="1410"/>
      <c r="E70" s="1410"/>
      <c r="F70" s="1410"/>
      <c r="G70" s="1410"/>
      <c r="H70" s="1410"/>
      <c r="I70" s="1410"/>
      <c r="J70" s="1410"/>
      <c r="K70" s="1410"/>
      <c r="L70" s="1421"/>
      <c r="M70" s="1420"/>
      <c r="N70" s="1420"/>
    </row>
    <row r="71" ht="15" spans="1:14">
      <c r="A71" s="1411" t="s">
        <v>796</v>
      </c>
      <c r="B71" s="1411"/>
      <c r="C71" s="1412"/>
      <c r="D71" s="1412"/>
      <c r="E71" s="1413"/>
      <c r="F71" s="1413"/>
      <c r="G71" s="1413"/>
      <c r="H71" s="1413"/>
      <c r="I71" s="1413"/>
      <c r="J71" s="1413"/>
      <c r="K71" s="1413"/>
      <c r="L71" s="1422"/>
      <c r="M71" s="1420"/>
      <c r="N71" s="1420"/>
    </row>
    <row r="72" ht="15" spans="1:14">
      <c r="A72" s="1411" t="s">
        <v>797</v>
      </c>
      <c r="B72" s="1411"/>
      <c r="C72" s="1412"/>
      <c r="D72" s="1412"/>
      <c r="E72" s="1413"/>
      <c r="F72" s="1413"/>
      <c r="G72" s="1413"/>
      <c r="H72" s="1413"/>
      <c r="I72" s="1413"/>
      <c r="J72" s="1413"/>
      <c r="K72" s="1413"/>
      <c r="L72" s="1422"/>
      <c r="M72" s="1420"/>
      <c r="N72" s="1420"/>
    </row>
    <row r="73" ht="15" spans="1:14">
      <c r="A73" s="1411" t="s">
        <v>798</v>
      </c>
      <c r="B73" s="1411"/>
      <c r="C73" s="1412"/>
      <c r="D73" s="1412"/>
      <c r="E73" s="1413"/>
      <c r="F73" s="1413"/>
      <c r="G73" s="1413"/>
      <c r="H73" s="1413"/>
      <c r="I73" s="1413"/>
      <c r="J73" s="1413"/>
      <c r="K73" s="1413"/>
      <c r="L73" s="1422"/>
      <c r="M73" s="1420"/>
      <c r="N73" s="1420"/>
    </row>
    <row r="74" ht="15" spans="1:14">
      <c r="A74" s="1411" t="s">
        <v>800</v>
      </c>
      <c r="B74" s="1411"/>
      <c r="C74" s="1412"/>
      <c r="D74" s="1412"/>
      <c r="E74" s="1413"/>
      <c r="F74" s="1413"/>
      <c r="G74" s="1413"/>
      <c r="H74" s="1413"/>
      <c r="I74" s="1413"/>
      <c r="J74" s="1413"/>
      <c r="K74" s="1413"/>
      <c r="L74" s="1422"/>
      <c r="M74" s="1420"/>
      <c r="N74" s="1420"/>
    </row>
    <row r="75" ht="15" spans="1:14">
      <c r="A75" s="1411" t="s">
        <v>801</v>
      </c>
      <c r="B75" s="1411"/>
      <c r="C75" s="1412"/>
      <c r="D75" s="1412"/>
      <c r="E75" s="1413"/>
      <c r="F75" s="1413"/>
      <c r="G75" s="1413"/>
      <c r="H75" s="1413"/>
      <c r="I75" s="1413"/>
      <c r="J75" s="1413"/>
      <c r="K75" s="1413"/>
      <c r="L75" s="1422"/>
      <c r="M75" s="1420"/>
      <c r="N75" s="1420"/>
    </row>
    <row r="76" ht="15" spans="1:14">
      <c r="A76" s="1411" t="s">
        <v>802</v>
      </c>
      <c r="B76" s="1411"/>
      <c r="C76" s="1412"/>
      <c r="D76" s="1412"/>
      <c r="E76" s="1413"/>
      <c r="F76" s="1413"/>
      <c r="G76" s="1413"/>
      <c r="H76" s="1413"/>
      <c r="I76" s="1413"/>
      <c r="J76" s="1413"/>
      <c r="K76" s="1413"/>
      <c r="L76" s="1422"/>
      <c r="M76" s="1420"/>
      <c r="N76" s="1420"/>
    </row>
    <row r="77" ht="15" spans="1:14">
      <c r="A77" s="1411" t="s">
        <v>803</v>
      </c>
      <c r="B77" s="1411"/>
      <c r="C77" s="1412"/>
      <c r="D77" s="1412"/>
      <c r="E77" s="1413"/>
      <c r="F77" s="1413"/>
      <c r="G77" s="1413"/>
      <c r="H77" s="1413"/>
      <c r="I77" s="1413"/>
      <c r="J77" s="1413"/>
      <c r="K77" s="1413"/>
      <c r="L77" s="1422"/>
      <c r="M77" s="1420"/>
      <c r="N77" s="1420"/>
    </row>
    <row r="78" ht="15" spans="1:14">
      <c r="A78" s="1411" t="s">
        <v>804</v>
      </c>
      <c r="B78" s="1411"/>
      <c r="C78" s="1412"/>
      <c r="D78" s="1412"/>
      <c r="E78" s="1413"/>
      <c r="F78" s="1413"/>
      <c r="G78" s="1413"/>
      <c r="H78" s="1413"/>
      <c r="I78" s="1413"/>
      <c r="J78" s="1413"/>
      <c r="K78" s="1413"/>
      <c r="L78" s="1422"/>
      <c r="M78" s="1420"/>
      <c r="N78" s="1420"/>
    </row>
    <row r="79" ht="15" spans="1:14">
      <c r="A79" s="1411" t="s">
        <v>805</v>
      </c>
      <c r="B79" s="1411"/>
      <c r="C79" s="1412"/>
      <c r="D79" s="1412"/>
      <c r="E79" s="1413"/>
      <c r="F79" s="1413"/>
      <c r="G79" s="1413"/>
      <c r="H79" s="1413"/>
      <c r="I79" s="1413"/>
      <c r="J79" s="1413"/>
      <c r="K79" s="1413"/>
      <c r="L79" s="1422"/>
      <c r="M79" s="1420"/>
      <c r="N79" s="1420"/>
    </row>
    <row r="80" spans="1:14">
      <c r="A80" s="1414" t="s">
        <v>2009</v>
      </c>
      <c r="B80" s="1415"/>
      <c r="C80" s="1415"/>
      <c r="D80" s="1415"/>
      <c r="E80" s="1415"/>
      <c r="F80" s="1415"/>
      <c r="G80" s="1415"/>
      <c r="H80" s="1415"/>
      <c r="I80" s="1415"/>
      <c r="J80" s="1415"/>
      <c r="K80" s="1415"/>
      <c r="L80" s="1415"/>
      <c r="M80" s="1415"/>
      <c r="N80" s="1415"/>
    </row>
    <row r="81" spans="1:14">
      <c r="A81" s="1416" t="s">
        <v>2010</v>
      </c>
      <c r="B81" s="1416"/>
      <c r="C81" s="1416"/>
      <c r="D81" s="1417"/>
      <c r="E81" s="1417"/>
      <c r="F81" s="1417"/>
      <c r="G81" s="1417"/>
      <c r="H81" s="312"/>
      <c r="I81" s="312"/>
      <c r="J81" s="312"/>
      <c r="K81" s="312"/>
      <c r="L81" s="1423"/>
      <c r="M81" s="1423"/>
      <c r="N81" s="1423"/>
    </row>
    <row r="82" spans="1:14">
      <c r="A82" s="1416" t="s">
        <v>2011</v>
      </c>
      <c r="B82" s="1416"/>
      <c r="C82" s="1416"/>
      <c r="D82" s="1417"/>
      <c r="E82" s="1417"/>
      <c r="F82" s="1417"/>
      <c r="G82" s="1417"/>
      <c r="H82" s="312"/>
      <c r="I82" s="312"/>
      <c r="J82" s="312"/>
      <c r="K82" s="312"/>
      <c r="L82" s="1423"/>
      <c r="M82" s="1423"/>
      <c r="N82" s="1423"/>
    </row>
    <row r="83" spans="1:14">
      <c r="A83" s="1416" t="s">
        <v>2012</v>
      </c>
      <c r="B83" s="1416"/>
      <c r="C83" s="1416"/>
      <c r="D83" s="1417"/>
      <c r="E83" s="1417"/>
      <c r="F83" s="1417"/>
      <c r="G83" s="1417"/>
      <c r="H83" s="312"/>
      <c r="I83" s="312"/>
      <c r="J83" s="312"/>
      <c r="K83" s="312"/>
      <c r="L83" s="1423"/>
      <c r="M83" s="1423"/>
      <c r="N83" s="1423"/>
    </row>
    <row r="84" ht="15.75" spans="1:14">
      <c r="A84" s="1418" t="s">
        <v>2013</v>
      </c>
      <c r="B84" s="1418"/>
      <c r="C84" s="1418"/>
      <c r="D84" s="1418"/>
      <c r="E84" s="1418"/>
      <c r="F84" s="1418"/>
      <c r="G84" s="1418"/>
      <c r="H84" s="1418"/>
      <c r="I84" s="1418"/>
      <c r="J84" s="1418"/>
      <c r="K84" s="1418"/>
      <c r="L84" s="1418"/>
      <c r="M84" s="1418"/>
      <c r="N84" s="1418"/>
    </row>
    <row r="85" ht="15.75" spans="1:14">
      <c r="A85" s="1418" t="s">
        <v>2014</v>
      </c>
      <c r="B85" s="1418"/>
      <c r="C85" s="1418"/>
      <c r="D85" s="1418"/>
      <c r="E85" s="1418"/>
      <c r="F85" s="1418"/>
      <c r="G85" s="1418"/>
      <c r="H85" s="1418"/>
      <c r="I85" s="1418"/>
      <c r="J85" s="1418"/>
      <c r="K85" s="1418"/>
      <c r="L85" s="1418"/>
      <c r="M85" s="1418"/>
      <c r="N85" s="1418"/>
    </row>
    <row r="86" spans="1:14">
      <c r="A86" s="1314" t="s">
        <v>214</v>
      </c>
      <c r="B86" s="1314"/>
      <c r="C86" s="1314"/>
      <c r="D86" s="1314"/>
      <c r="E86" s="1314"/>
      <c r="F86" s="1314"/>
      <c r="G86" s="1314"/>
      <c r="H86" s="1314"/>
      <c r="I86" s="1314"/>
      <c r="J86" s="1314"/>
      <c r="K86" s="1314"/>
      <c r="L86" s="1314"/>
      <c r="M86" s="1314"/>
      <c r="N86" s="1314"/>
    </row>
    <row r="87" spans="1:1">
      <c r="A87" t="s">
        <v>813</v>
      </c>
    </row>
    <row r="88" spans="1:1">
      <c r="A88" t="s">
        <v>814</v>
      </c>
    </row>
    <row r="89" spans="1:1">
      <c r="A89" t="s">
        <v>815</v>
      </c>
    </row>
    <row r="90" spans="1:1">
      <c r="A90" t="s">
        <v>816</v>
      </c>
    </row>
  </sheetData>
  <mergeCells count="6">
    <mergeCell ref="B1:N1"/>
    <mergeCell ref="B2:N2"/>
    <mergeCell ref="B4:N4"/>
    <mergeCell ref="A84:N84"/>
    <mergeCell ref="A85:N85"/>
    <mergeCell ref="A86:N86"/>
  </mergeCells>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62"/>
  <sheetViews>
    <sheetView topLeftCell="A16" workbookViewId="0">
      <selection activeCell="D45" sqref="D45"/>
    </sheetView>
  </sheetViews>
  <sheetFormatPr defaultColWidth="9" defaultRowHeight="14.25"/>
  <cols>
    <col min="1" max="1" width="25" customWidth="1"/>
    <col min="4" max="4" width="24.375" customWidth="1"/>
    <col min="7" max="7" width="25.375" customWidth="1"/>
    <col min="10" max="10" width="25.125" customWidth="1"/>
  </cols>
  <sheetData>
    <row r="1" s="1404" customFormat="1" ht="34.95" customHeight="1" spans="1:11">
      <c r="A1" s="70" t="s">
        <v>2015</v>
      </c>
      <c r="B1" s="70"/>
      <c r="C1" s="70"/>
      <c r="D1" s="70"/>
      <c r="E1" s="70"/>
      <c r="F1" s="70"/>
      <c r="G1" s="70"/>
      <c r="H1" s="70"/>
      <c r="I1" s="70"/>
      <c r="J1" s="70"/>
      <c r="K1" s="70"/>
    </row>
    <row r="2" s="1404" customFormat="1" ht="21.75" spans="1:11">
      <c r="A2" s="71" t="s">
        <v>2016</v>
      </c>
      <c r="B2" s="72" t="s">
        <v>818</v>
      </c>
      <c r="C2" s="73"/>
      <c r="D2" s="71" t="s">
        <v>2016</v>
      </c>
      <c r="E2" s="72" t="s">
        <v>818</v>
      </c>
      <c r="F2" s="73"/>
      <c r="G2" s="71" t="s">
        <v>2016</v>
      </c>
      <c r="H2" s="72" t="s">
        <v>818</v>
      </c>
      <c r="I2" s="73"/>
      <c r="J2" s="71" t="s">
        <v>2016</v>
      </c>
      <c r="K2" s="72" t="s">
        <v>818</v>
      </c>
    </row>
    <row r="3" s="1404" customFormat="1" ht="15.75" spans="1:11">
      <c r="A3" s="74" t="s">
        <v>2017</v>
      </c>
      <c r="B3" s="75" t="s">
        <v>2018</v>
      </c>
      <c r="C3" s="74"/>
      <c r="D3" s="74" t="s">
        <v>2019</v>
      </c>
      <c r="E3" s="75" t="s">
        <v>2018</v>
      </c>
      <c r="F3" s="74"/>
      <c r="G3" s="74" t="s">
        <v>2020</v>
      </c>
      <c r="H3" s="75" t="s">
        <v>2018</v>
      </c>
      <c r="I3" s="74"/>
      <c r="J3" s="74" t="s">
        <v>2021</v>
      </c>
      <c r="K3" s="75" t="s">
        <v>2022</v>
      </c>
    </row>
    <row r="4" s="1404" customFormat="1" ht="15" spans="1:11">
      <c r="A4" s="76" t="s">
        <v>2023</v>
      </c>
      <c r="B4" s="77" t="s">
        <v>2018</v>
      </c>
      <c r="C4" s="76"/>
      <c r="D4" s="76" t="s">
        <v>2024</v>
      </c>
      <c r="E4" s="77" t="s">
        <v>2018</v>
      </c>
      <c r="F4" s="76"/>
      <c r="G4" s="76" t="s">
        <v>2025</v>
      </c>
      <c r="H4" s="77" t="s">
        <v>2022</v>
      </c>
      <c r="I4" s="76"/>
      <c r="J4" s="76" t="s">
        <v>2026</v>
      </c>
      <c r="K4" s="77" t="s">
        <v>2018</v>
      </c>
    </row>
    <row r="5" s="1404" customFormat="1" ht="15" spans="1:11">
      <c r="A5" s="74" t="s">
        <v>2027</v>
      </c>
      <c r="B5" s="75" t="s">
        <v>2018</v>
      </c>
      <c r="C5" s="74"/>
      <c r="D5" s="74" t="s">
        <v>2028</v>
      </c>
      <c r="E5" s="75" t="s">
        <v>2018</v>
      </c>
      <c r="F5" s="74"/>
      <c r="G5" s="74" t="s">
        <v>2029</v>
      </c>
      <c r="H5" s="75" t="s">
        <v>2022</v>
      </c>
      <c r="I5" s="74"/>
      <c r="J5" s="74" t="s">
        <v>2030</v>
      </c>
      <c r="K5" s="75" t="s">
        <v>2018</v>
      </c>
    </row>
    <row r="6" s="1404" customFormat="1" ht="15" spans="1:11">
      <c r="A6" s="76" t="s">
        <v>2031</v>
      </c>
      <c r="B6" s="77" t="s">
        <v>2032</v>
      </c>
      <c r="C6" s="76"/>
      <c r="D6" s="76" t="s">
        <v>2033</v>
      </c>
      <c r="E6" s="77" t="s">
        <v>2018</v>
      </c>
      <c r="F6" s="76"/>
      <c r="G6" s="76" t="s">
        <v>2034</v>
      </c>
      <c r="H6" s="77" t="s">
        <v>2022</v>
      </c>
      <c r="I6" s="76"/>
      <c r="J6" s="76" t="s">
        <v>2035</v>
      </c>
      <c r="K6" s="77" t="s">
        <v>2018</v>
      </c>
    </row>
    <row r="7" s="1404" customFormat="1" ht="15" spans="1:11">
      <c r="A7" s="74" t="s">
        <v>2036</v>
      </c>
      <c r="B7" s="75" t="s">
        <v>2022</v>
      </c>
      <c r="C7" s="74"/>
      <c r="D7" s="74" t="s">
        <v>2037</v>
      </c>
      <c r="E7" s="75" t="s">
        <v>2018</v>
      </c>
      <c r="F7" s="74"/>
      <c r="G7" s="74" t="s">
        <v>2038</v>
      </c>
      <c r="H7" s="75" t="s">
        <v>2039</v>
      </c>
      <c r="I7" s="74"/>
      <c r="J7" s="74" t="s">
        <v>2040</v>
      </c>
      <c r="K7" s="75" t="s">
        <v>2018</v>
      </c>
    </row>
    <row r="8" s="1404" customFormat="1" ht="15" spans="1:11">
      <c r="A8" s="76" t="s">
        <v>2041</v>
      </c>
      <c r="B8" s="77" t="s">
        <v>2018</v>
      </c>
      <c r="C8" s="76"/>
      <c r="D8" s="76" t="s">
        <v>2042</v>
      </c>
      <c r="E8" s="77" t="s">
        <v>2022</v>
      </c>
      <c r="F8" s="76"/>
      <c r="G8" s="76" t="s">
        <v>2043</v>
      </c>
      <c r="H8" s="77" t="s">
        <v>2018</v>
      </c>
      <c r="I8" s="76"/>
      <c r="J8" s="76" t="s">
        <v>2044</v>
      </c>
      <c r="K8" s="77" t="s">
        <v>2018</v>
      </c>
    </row>
    <row r="9" s="1404" customFormat="1" ht="15" spans="1:11">
      <c r="A9" s="74" t="s">
        <v>2045</v>
      </c>
      <c r="B9" s="75" t="s">
        <v>2018</v>
      </c>
      <c r="C9" s="74"/>
      <c r="D9" s="74" t="s">
        <v>2046</v>
      </c>
      <c r="E9" s="75" t="s">
        <v>2018</v>
      </c>
      <c r="F9" s="74"/>
      <c r="G9" s="74" t="s">
        <v>2047</v>
      </c>
      <c r="H9" s="75" t="s">
        <v>2018</v>
      </c>
      <c r="I9" s="74"/>
      <c r="J9" s="74" t="s">
        <v>2048</v>
      </c>
      <c r="K9" s="75" t="s">
        <v>2018</v>
      </c>
    </row>
    <row r="10" s="1404" customFormat="1" ht="15" spans="1:11">
      <c r="A10" s="76" t="s">
        <v>2049</v>
      </c>
      <c r="B10" s="77" t="s">
        <v>2018</v>
      </c>
      <c r="C10" s="76"/>
      <c r="D10" s="76" t="s">
        <v>2050</v>
      </c>
      <c r="E10" s="77" t="s">
        <v>2018</v>
      </c>
      <c r="F10" s="76"/>
      <c r="G10" s="76" t="s">
        <v>2051</v>
      </c>
      <c r="H10" s="77" t="s">
        <v>2052</v>
      </c>
      <c r="I10" s="76"/>
      <c r="J10" s="76" t="s">
        <v>2053</v>
      </c>
      <c r="K10" s="77" t="s">
        <v>2052</v>
      </c>
    </row>
    <row r="11" s="1404" customFormat="1" ht="15" spans="1:11">
      <c r="A11" s="74" t="s">
        <v>2054</v>
      </c>
      <c r="B11" s="75" t="s">
        <v>2018</v>
      </c>
      <c r="C11" s="74"/>
      <c r="D11" s="74" t="s">
        <v>2055</v>
      </c>
      <c r="E11" s="75" t="s">
        <v>2018</v>
      </c>
      <c r="F11" s="74"/>
      <c r="G11" s="74" t="s">
        <v>2056</v>
      </c>
      <c r="H11" s="75" t="s">
        <v>2032</v>
      </c>
      <c r="I11" s="74"/>
      <c r="J11" s="74" t="s">
        <v>2057</v>
      </c>
      <c r="K11" s="75" t="s">
        <v>2022</v>
      </c>
    </row>
    <row r="12" s="1404" customFormat="1" ht="15" spans="1:11">
      <c r="A12" s="76" t="s">
        <v>2058</v>
      </c>
      <c r="B12" s="77" t="s">
        <v>2018</v>
      </c>
      <c r="C12" s="76"/>
      <c r="D12" s="76" t="s">
        <v>2059</v>
      </c>
      <c r="E12" s="77" t="s">
        <v>2018</v>
      </c>
      <c r="F12" s="76"/>
      <c r="G12" s="76" t="s">
        <v>2060</v>
      </c>
      <c r="H12" s="77" t="s">
        <v>2018</v>
      </c>
      <c r="I12" s="76"/>
      <c r="J12" s="76" t="s">
        <v>2061</v>
      </c>
      <c r="K12" s="77" t="s">
        <v>2022</v>
      </c>
    </row>
    <row r="13" s="1404" customFormat="1" ht="15" spans="1:11">
      <c r="A13" s="74" t="s">
        <v>2062</v>
      </c>
      <c r="B13" s="75" t="s">
        <v>2018</v>
      </c>
      <c r="C13" s="74"/>
      <c r="D13" s="74" t="s">
        <v>2063</v>
      </c>
      <c r="E13" s="75" t="s">
        <v>2032</v>
      </c>
      <c r="F13" s="74"/>
      <c r="G13" s="74" t="s">
        <v>2064</v>
      </c>
      <c r="H13" s="75" t="s">
        <v>2022</v>
      </c>
      <c r="I13" s="74"/>
      <c r="J13" s="74" t="s">
        <v>2065</v>
      </c>
      <c r="K13" s="75" t="s">
        <v>2032</v>
      </c>
    </row>
    <row r="14" s="1404" customFormat="1" ht="15" spans="1:11">
      <c r="A14" s="76" t="s">
        <v>2066</v>
      </c>
      <c r="B14" s="77" t="s">
        <v>2067</v>
      </c>
      <c r="C14" s="76"/>
      <c r="D14" s="76" t="s">
        <v>2068</v>
      </c>
      <c r="E14" s="77" t="s">
        <v>2022</v>
      </c>
      <c r="F14" s="76"/>
      <c r="G14" s="76" t="s">
        <v>2069</v>
      </c>
      <c r="H14" s="77" t="s">
        <v>2032</v>
      </c>
      <c r="I14" s="76"/>
      <c r="J14" s="76" t="s">
        <v>2070</v>
      </c>
      <c r="K14" s="77" t="s">
        <v>2018</v>
      </c>
    </row>
    <row r="15" s="1404" customFormat="1" ht="15" spans="1:11">
      <c r="A15" s="74" t="s">
        <v>2071</v>
      </c>
      <c r="B15" s="75" t="s">
        <v>2022</v>
      </c>
      <c r="C15" s="74"/>
      <c r="D15" s="74" t="s">
        <v>2072</v>
      </c>
      <c r="E15" s="75" t="s">
        <v>2022</v>
      </c>
      <c r="F15" s="74"/>
      <c r="G15" s="74" t="s">
        <v>2073</v>
      </c>
      <c r="H15" s="75" t="s">
        <v>2032</v>
      </c>
      <c r="I15" s="74"/>
      <c r="J15" s="74" t="s">
        <v>2074</v>
      </c>
      <c r="K15" s="75" t="s">
        <v>2018</v>
      </c>
    </row>
    <row r="16" s="1404" customFormat="1" ht="15" spans="1:11">
      <c r="A16" s="76" t="s">
        <v>2075</v>
      </c>
      <c r="B16" s="77" t="s">
        <v>2018</v>
      </c>
      <c r="C16" s="76"/>
      <c r="D16" s="76" t="s">
        <v>2076</v>
      </c>
      <c r="E16" s="77" t="s">
        <v>2018</v>
      </c>
      <c r="F16" s="76"/>
      <c r="G16" s="76" t="s">
        <v>2077</v>
      </c>
      <c r="H16" s="77" t="s">
        <v>2018</v>
      </c>
      <c r="I16" s="76"/>
      <c r="J16" s="76" t="s">
        <v>2078</v>
      </c>
      <c r="K16" s="77" t="s">
        <v>2018</v>
      </c>
    </row>
    <row r="17" s="1404" customFormat="1" ht="15" spans="1:11">
      <c r="A17" s="74" t="s">
        <v>2079</v>
      </c>
      <c r="B17" s="75" t="s">
        <v>2018</v>
      </c>
      <c r="C17" s="74"/>
      <c r="D17" s="74" t="s">
        <v>2080</v>
      </c>
      <c r="E17" s="75" t="s">
        <v>2018</v>
      </c>
      <c r="F17" s="74"/>
      <c r="G17" s="74" t="s">
        <v>2081</v>
      </c>
      <c r="H17" s="75" t="s">
        <v>2018</v>
      </c>
      <c r="I17" s="74"/>
      <c r="J17" s="74" t="s">
        <v>2082</v>
      </c>
      <c r="K17" s="75" t="s">
        <v>2018</v>
      </c>
    </row>
    <row r="18" s="1404" customFormat="1" ht="15" spans="1:11">
      <c r="A18" s="76" t="s">
        <v>2083</v>
      </c>
      <c r="B18" s="77" t="s">
        <v>2018</v>
      </c>
      <c r="C18" s="76"/>
      <c r="D18" s="76" t="s">
        <v>2084</v>
      </c>
      <c r="E18" s="77" t="s">
        <v>2018</v>
      </c>
      <c r="F18" s="76"/>
      <c r="G18" s="76" t="s">
        <v>2085</v>
      </c>
      <c r="H18" s="77" t="s">
        <v>2018</v>
      </c>
      <c r="I18" s="76"/>
      <c r="J18" s="76" t="s">
        <v>2086</v>
      </c>
      <c r="K18" s="77" t="s">
        <v>2022</v>
      </c>
    </row>
    <row r="19" s="1404" customFormat="1" ht="15" spans="1:11">
      <c r="A19" s="74" t="s">
        <v>2087</v>
      </c>
      <c r="B19" s="75" t="s">
        <v>2032</v>
      </c>
      <c r="C19" s="74"/>
      <c r="D19" s="74" t="s">
        <v>2088</v>
      </c>
      <c r="E19" s="75" t="s">
        <v>2018</v>
      </c>
      <c r="F19" s="74"/>
      <c r="G19" s="74" t="s">
        <v>2089</v>
      </c>
      <c r="H19" s="75" t="s">
        <v>2018</v>
      </c>
      <c r="I19" s="74"/>
      <c r="J19" s="74" t="s">
        <v>2090</v>
      </c>
      <c r="K19" s="75" t="s">
        <v>2032</v>
      </c>
    </row>
    <row r="20" s="1404" customFormat="1" ht="15" spans="1:11">
      <c r="A20" s="76" t="s">
        <v>2091</v>
      </c>
      <c r="B20" s="77" t="s">
        <v>2018</v>
      </c>
      <c r="C20" s="76"/>
      <c r="D20" s="76" t="s">
        <v>2092</v>
      </c>
      <c r="E20" s="77" t="s">
        <v>2022</v>
      </c>
      <c r="F20" s="76"/>
      <c r="G20" s="76" t="s">
        <v>2093</v>
      </c>
      <c r="H20" s="77" t="s">
        <v>2094</v>
      </c>
      <c r="I20" s="76"/>
      <c r="J20" s="76" t="s">
        <v>2095</v>
      </c>
      <c r="K20" s="77" t="s">
        <v>2018</v>
      </c>
    </row>
    <row r="21" s="1404" customFormat="1" ht="15" spans="1:11">
      <c r="A21" s="74" t="s">
        <v>2096</v>
      </c>
      <c r="B21" s="75" t="s">
        <v>2018</v>
      </c>
      <c r="C21" s="74"/>
      <c r="D21" s="74" t="s">
        <v>2097</v>
      </c>
      <c r="E21" s="75" t="s">
        <v>2018</v>
      </c>
      <c r="F21" s="74"/>
      <c r="G21" s="74" t="s">
        <v>2098</v>
      </c>
      <c r="H21" s="75" t="s">
        <v>2032</v>
      </c>
      <c r="I21" s="74"/>
      <c r="J21" s="74" t="s">
        <v>2099</v>
      </c>
      <c r="K21" s="75" t="s">
        <v>2018</v>
      </c>
    </row>
    <row r="22" s="1404" customFormat="1" ht="15" spans="1:11">
      <c r="A22" s="76" t="s">
        <v>2100</v>
      </c>
      <c r="B22" s="77" t="s">
        <v>2022</v>
      </c>
      <c r="C22" s="76"/>
      <c r="D22" s="76" t="s">
        <v>2101</v>
      </c>
      <c r="E22" s="77" t="s">
        <v>2022</v>
      </c>
      <c r="F22" s="76"/>
      <c r="G22" s="76" t="s">
        <v>2102</v>
      </c>
      <c r="H22" s="77" t="s">
        <v>2018</v>
      </c>
      <c r="I22" s="76"/>
      <c r="J22" s="76" t="s">
        <v>2103</v>
      </c>
      <c r="K22" s="77" t="s">
        <v>2018</v>
      </c>
    </row>
    <row r="23" s="1404" customFormat="1" ht="15" spans="1:11">
      <c r="A23" s="74" t="s">
        <v>2104</v>
      </c>
      <c r="B23" s="75" t="s">
        <v>2018</v>
      </c>
      <c r="C23" s="74"/>
      <c r="D23" s="74" t="s">
        <v>2105</v>
      </c>
      <c r="E23" s="75" t="s">
        <v>2022</v>
      </c>
      <c r="F23" s="74"/>
      <c r="G23" s="74" t="s">
        <v>2106</v>
      </c>
      <c r="H23" s="75" t="s">
        <v>2022</v>
      </c>
      <c r="I23" s="74"/>
      <c r="J23" s="74" t="s">
        <v>2107</v>
      </c>
      <c r="K23" s="75" t="s">
        <v>2018</v>
      </c>
    </row>
    <row r="24" s="1404" customFormat="1" ht="15" spans="1:11">
      <c r="A24" s="76" t="s">
        <v>2108</v>
      </c>
      <c r="B24" s="77" t="s">
        <v>2018</v>
      </c>
      <c r="C24" s="76"/>
      <c r="D24" s="76" t="s">
        <v>2109</v>
      </c>
      <c r="E24" s="77" t="s">
        <v>2018</v>
      </c>
      <c r="F24" s="76"/>
      <c r="G24" s="76" t="s">
        <v>2110</v>
      </c>
      <c r="H24" s="77" t="s">
        <v>2018</v>
      </c>
      <c r="I24" s="76"/>
      <c r="J24" s="76" t="s">
        <v>2111</v>
      </c>
      <c r="K24" s="77" t="s">
        <v>2018</v>
      </c>
    </row>
    <row r="25" s="1404" customFormat="1" ht="15" spans="1:11">
      <c r="A25" s="74" t="s">
        <v>2112</v>
      </c>
      <c r="B25" s="75" t="s">
        <v>2018</v>
      </c>
      <c r="C25" s="74"/>
      <c r="D25" s="74" t="s">
        <v>2113</v>
      </c>
      <c r="E25" s="75" t="s">
        <v>2018</v>
      </c>
      <c r="F25" s="74"/>
      <c r="G25" s="74" t="s">
        <v>2114</v>
      </c>
      <c r="H25" s="75" t="s">
        <v>2018</v>
      </c>
      <c r="I25" s="74"/>
      <c r="J25" s="74" t="s">
        <v>2115</v>
      </c>
      <c r="K25" s="75" t="s">
        <v>2018</v>
      </c>
    </row>
    <row r="26" s="1404" customFormat="1" ht="15" spans="1:11">
      <c r="A26" s="76" t="s">
        <v>2116</v>
      </c>
      <c r="B26" s="77" t="s">
        <v>2032</v>
      </c>
      <c r="C26" s="76"/>
      <c r="D26" s="76" t="s">
        <v>2117</v>
      </c>
      <c r="E26" s="77" t="s">
        <v>2018</v>
      </c>
      <c r="F26" s="76"/>
      <c r="G26" s="76" t="s">
        <v>2118</v>
      </c>
      <c r="H26" s="77" t="s">
        <v>2018</v>
      </c>
      <c r="I26" s="76"/>
      <c r="J26" s="76" t="s">
        <v>2119</v>
      </c>
      <c r="K26" s="77" t="s">
        <v>2018</v>
      </c>
    </row>
    <row r="27" s="1404" customFormat="1" ht="15" spans="1:11">
      <c r="A27" s="74" t="s">
        <v>2120</v>
      </c>
      <c r="B27" s="75" t="s">
        <v>2018</v>
      </c>
      <c r="C27" s="74"/>
      <c r="D27" s="74" t="s">
        <v>2121</v>
      </c>
      <c r="E27" s="75" t="s">
        <v>2032</v>
      </c>
      <c r="F27" s="74"/>
      <c r="G27" s="74" t="s">
        <v>2122</v>
      </c>
      <c r="H27" s="75" t="s">
        <v>2018</v>
      </c>
      <c r="I27" s="74"/>
      <c r="J27" s="74" t="s">
        <v>2123</v>
      </c>
      <c r="K27" s="75" t="s">
        <v>2018</v>
      </c>
    </row>
    <row r="28" s="1404" customFormat="1" ht="15" spans="1:11">
      <c r="A28" s="76" t="s">
        <v>2124</v>
      </c>
      <c r="B28" s="77" t="s">
        <v>2018</v>
      </c>
      <c r="C28" s="76"/>
      <c r="D28" s="76" t="s">
        <v>2125</v>
      </c>
      <c r="E28" s="77" t="s">
        <v>2018</v>
      </c>
      <c r="F28" s="76"/>
      <c r="G28" s="76" t="s">
        <v>2126</v>
      </c>
      <c r="H28" s="77" t="s">
        <v>2018</v>
      </c>
      <c r="I28" s="76"/>
      <c r="J28" s="76" t="s">
        <v>2127</v>
      </c>
      <c r="K28" s="77" t="s">
        <v>2022</v>
      </c>
    </row>
    <row r="29" s="1404" customFormat="1" ht="15" spans="1:11">
      <c r="A29" s="74" t="s">
        <v>2128</v>
      </c>
      <c r="B29" s="75" t="s">
        <v>2018</v>
      </c>
      <c r="C29" s="74"/>
      <c r="D29" s="74" t="s">
        <v>2129</v>
      </c>
      <c r="E29" s="75" t="s">
        <v>2022</v>
      </c>
      <c r="F29" s="74"/>
      <c r="G29" s="74" t="s">
        <v>2130</v>
      </c>
      <c r="H29" s="75" t="s">
        <v>2032</v>
      </c>
      <c r="I29" s="74"/>
      <c r="J29" s="74" t="s">
        <v>2131</v>
      </c>
      <c r="K29" s="75" t="s">
        <v>2022</v>
      </c>
    </row>
    <row r="30" s="1404" customFormat="1" ht="15" spans="1:11">
      <c r="A30" s="76" t="s">
        <v>2132</v>
      </c>
      <c r="B30" s="77" t="s">
        <v>2018</v>
      </c>
      <c r="C30" s="76"/>
      <c r="D30" s="76" t="s">
        <v>2133</v>
      </c>
      <c r="E30" s="77" t="s">
        <v>2018</v>
      </c>
      <c r="F30" s="76"/>
      <c r="G30" s="76" t="s">
        <v>2134</v>
      </c>
      <c r="H30" s="77" t="s">
        <v>2018</v>
      </c>
      <c r="I30" s="76"/>
      <c r="J30" s="76" t="s">
        <v>2135</v>
      </c>
      <c r="K30" s="77" t="s">
        <v>2018</v>
      </c>
    </row>
    <row r="31" s="1404" customFormat="1" ht="15" spans="1:11">
      <c r="A31" s="74" t="s">
        <v>2136</v>
      </c>
      <c r="B31" s="75" t="s">
        <v>2018</v>
      </c>
      <c r="C31" s="74"/>
      <c r="D31" s="74" t="s">
        <v>2137</v>
      </c>
      <c r="E31" s="75" t="s">
        <v>2018</v>
      </c>
      <c r="F31" s="74"/>
      <c r="G31" s="74" t="s">
        <v>2138</v>
      </c>
      <c r="H31" s="75" t="s">
        <v>2032</v>
      </c>
      <c r="I31" s="74"/>
      <c r="J31" s="74" t="s">
        <v>2139</v>
      </c>
      <c r="K31" s="75" t="s">
        <v>2032</v>
      </c>
    </row>
    <row r="32" s="1404" customFormat="1" ht="15" spans="1:11">
      <c r="A32" s="76" t="s">
        <v>2140</v>
      </c>
      <c r="B32" s="77" t="s">
        <v>2052</v>
      </c>
      <c r="C32" s="76"/>
      <c r="D32" s="76" t="s">
        <v>2141</v>
      </c>
      <c r="E32" s="77" t="s">
        <v>2018</v>
      </c>
      <c r="F32" s="76"/>
      <c r="G32" s="76" t="s">
        <v>2142</v>
      </c>
      <c r="H32" s="77" t="s">
        <v>2032</v>
      </c>
      <c r="I32" s="76"/>
      <c r="J32" s="76" t="s">
        <v>2143</v>
      </c>
      <c r="K32" s="77" t="s">
        <v>2144</v>
      </c>
    </row>
    <row r="33" s="1404" customFormat="1" ht="15" spans="1:11">
      <c r="A33" s="74" t="s">
        <v>2145</v>
      </c>
      <c r="B33" s="75" t="s">
        <v>2022</v>
      </c>
      <c r="C33" s="74"/>
      <c r="D33" s="74" t="s">
        <v>2146</v>
      </c>
      <c r="E33" s="75" t="s">
        <v>2018</v>
      </c>
      <c r="F33" s="74"/>
      <c r="G33" s="74" t="s">
        <v>2147</v>
      </c>
      <c r="H33" s="75" t="s">
        <v>2022</v>
      </c>
      <c r="I33" s="74"/>
      <c r="J33" s="74" t="s">
        <v>2148</v>
      </c>
      <c r="K33" s="75" t="s">
        <v>2018</v>
      </c>
    </row>
    <row r="34" s="1404" customFormat="1" ht="15" spans="1:11">
      <c r="A34" s="76" t="s">
        <v>2149</v>
      </c>
      <c r="B34" s="77" t="s">
        <v>2018</v>
      </c>
      <c r="C34" s="76"/>
      <c r="D34" s="76" t="s">
        <v>2150</v>
      </c>
      <c r="E34" s="77" t="s">
        <v>2018</v>
      </c>
      <c r="F34" s="76"/>
      <c r="G34" s="76" t="s">
        <v>2151</v>
      </c>
      <c r="H34" s="77" t="s">
        <v>2018</v>
      </c>
      <c r="I34" s="76"/>
      <c r="J34" s="76" t="s">
        <v>2152</v>
      </c>
      <c r="K34" s="77" t="s">
        <v>2018</v>
      </c>
    </row>
    <row r="35" s="1404" customFormat="1" ht="15" spans="1:11">
      <c r="A35" s="74" t="s">
        <v>2153</v>
      </c>
      <c r="B35" s="75" t="s">
        <v>2018</v>
      </c>
      <c r="C35" s="74"/>
      <c r="D35" s="74" t="s">
        <v>2154</v>
      </c>
      <c r="E35" s="75" t="s">
        <v>2018</v>
      </c>
      <c r="F35" s="74"/>
      <c r="G35" s="74" t="s">
        <v>2155</v>
      </c>
      <c r="H35" s="75" t="s">
        <v>2032</v>
      </c>
      <c r="I35" s="74"/>
      <c r="J35" s="74" t="s">
        <v>2156</v>
      </c>
      <c r="K35" s="75" t="s">
        <v>2052</v>
      </c>
    </row>
    <row r="36" s="1404" customFormat="1" ht="15" spans="1:11">
      <c r="A36" s="76" t="s">
        <v>2157</v>
      </c>
      <c r="B36" s="77" t="s">
        <v>2052</v>
      </c>
      <c r="C36" s="76"/>
      <c r="D36" s="76" t="s">
        <v>2158</v>
      </c>
      <c r="E36" s="77" t="s">
        <v>2022</v>
      </c>
      <c r="F36" s="76"/>
      <c r="G36" s="76" t="s">
        <v>2159</v>
      </c>
      <c r="H36" s="77" t="s">
        <v>2067</v>
      </c>
      <c r="I36" s="76"/>
      <c r="J36" s="76" t="s">
        <v>2160</v>
      </c>
      <c r="K36" s="77" t="s">
        <v>2032</v>
      </c>
    </row>
    <row r="37" s="1404" customFormat="1" ht="15" spans="1:11">
      <c r="A37" s="74" t="s">
        <v>2161</v>
      </c>
      <c r="B37" s="75" t="s">
        <v>2018</v>
      </c>
      <c r="C37" s="74"/>
      <c r="D37" s="74" t="s">
        <v>2162</v>
      </c>
      <c r="E37" s="75" t="s">
        <v>2018</v>
      </c>
      <c r="F37" s="74"/>
      <c r="G37" s="74" t="s">
        <v>2163</v>
      </c>
      <c r="H37" s="75" t="s">
        <v>2018</v>
      </c>
      <c r="I37" s="74"/>
      <c r="J37" s="74" t="s">
        <v>2164</v>
      </c>
      <c r="K37" s="75" t="s">
        <v>2018</v>
      </c>
    </row>
    <row r="38" s="1404" customFormat="1" ht="15" spans="1:11">
      <c r="A38" s="76" t="s">
        <v>2165</v>
      </c>
      <c r="B38" s="77" t="s">
        <v>2094</v>
      </c>
      <c r="C38" s="76"/>
      <c r="D38" s="76" t="s">
        <v>2166</v>
      </c>
      <c r="E38" s="77" t="s">
        <v>2022</v>
      </c>
      <c r="F38" s="76"/>
      <c r="G38" s="76" t="s">
        <v>2167</v>
      </c>
      <c r="H38" s="77" t="s">
        <v>2018</v>
      </c>
      <c r="I38" s="76"/>
      <c r="J38" s="76" t="s">
        <v>2168</v>
      </c>
      <c r="K38" s="77" t="s">
        <v>2032</v>
      </c>
    </row>
    <row r="39" s="1404" customFormat="1" ht="15" spans="1:11">
      <c r="A39" s="74" t="s">
        <v>2169</v>
      </c>
      <c r="B39" s="75" t="s">
        <v>2018</v>
      </c>
      <c r="C39" s="74"/>
      <c r="D39" s="74" t="s">
        <v>2170</v>
      </c>
      <c r="E39" s="75" t="s">
        <v>2052</v>
      </c>
      <c r="F39" s="74"/>
      <c r="G39" s="74" t="s">
        <v>2171</v>
      </c>
      <c r="H39" s="75" t="s">
        <v>2018</v>
      </c>
      <c r="I39" s="74"/>
      <c r="J39" s="74" t="s">
        <v>2172</v>
      </c>
      <c r="K39" s="75" t="s">
        <v>2018</v>
      </c>
    </row>
    <row r="40" s="1404" customFormat="1" ht="15" spans="1:11">
      <c r="A40" s="76" t="s">
        <v>2173</v>
      </c>
      <c r="B40" s="77" t="s">
        <v>2018</v>
      </c>
      <c r="C40" s="76"/>
      <c r="D40" s="76" t="s">
        <v>2174</v>
      </c>
      <c r="E40" s="77" t="s">
        <v>2018</v>
      </c>
      <c r="F40" s="76"/>
      <c r="G40" s="76" t="s">
        <v>2175</v>
      </c>
      <c r="H40" s="77" t="s">
        <v>2032</v>
      </c>
      <c r="I40" s="76"/>
      <c r="J40" s="76" t="s">
        <v>2176</v>
      </c>
      <c r="K40" s="77" t="s">
        <v>2018</v>
      </c>
    </row>
    <row r="41" s="1404" customFormat="1" ht="15" spans="1:11">
      <c r="A41" s="74" t="s">
        <v>2177</v>
      </c>
      <c r="B41" s="75" t="s">
        <v>2018</v>
      </c>
      <c r="C41" s="74"/>
      <c r="D41" s="74" t="s">
        <v>2178</v>
      </c>
      <c r="E41" s="75" t="s">
        <v>2018</v>
      </c>
      <c r="F41" s="74"/>
      <c r="G41" s="74" t="s">
        <v>2179</v>
      </c>
      <c r="H41" s="75" t="s">
        <v>2018</v>
      </c>
      <c r="I41" s="74"/>
      <c r="J41" s="74" t="s">
        <v>2180</v>
      </c>
      <c r="K41" s="75" t="s">
        <v>2032</v>
      </c>
    </row>
    <row r="42" s="1404" customFormat="1" ht="15" spans="1:11">
      <c r="A42" s="76" t="s">
        <v>2181</v>
      </c>
      <c r="B42" s="77" t="s">
        <v>2018</v>
      </c>
      <c r="C42" s="76"/>
      <c r="D42" s="76" t="s">
        <v>2182</v>
      </c>
      <c r="E42" s="77" t="s">
        <v>2022</v>
      </c>
      <c r="F42" s="76"/>
      <c r="G42" s="76" t="s">
        <v>2183</v>
      </c>
      <c r="H42" s="77" t="s">
        <v>2022</v>
      </c>
      <c r="I42" s="76"/>
      <c r="J42" s="76" t="s">
        <v>2184</v>
      </c>
      <c r="K42" s="77" t="s">
        <v>2018</v>
      </c>
    </row>
    <row r="43" s="1404" customFormat="1" ht="15" spans="1:11">
      <c r="A43" s="74" t="s">
        <v>2185</v>
      </c>
      <c r="B43" s="75" t="s">
        <v>2018</v>
      </c>
      <c r="C43" s="74"/>
      <c r="D43" s="74" t="s">
        <v>2186</v>
      </c>
      <c r="E43" s="75" t="s">
        <v>2032</v>
      </c>
      <c r="F43" s="74"/>
      <c r="G43" s="74" t="s">
        <v>2187</v>
      </c>
      <c r="H43" s="75" t="s">
        <v>2018</v>
      </c>
      <c r="I43" s="74"/>
      <c r="J43" s="74" t="s">
        <v>2188</v>
      </c>
      <c r="K43" s="75" t="s">
        <v>2018</v>
      </c>
    </row>
    <row r="44" s="1404" customFormat="1" ht="15" spans="1:11">
      <c r="A44" s="76" t="s">
        <v>2189</v>
      </c>
      <c r="B44" s="77" t="s">
        <v>2018</v>
      </c>
      <c r="C44" s="76"/>
      <c r="D44" s="76" t="s">
        <v>2190</v>
      </c>
      <c r="E44" s="77" t="s">
        <v>2022</v>
      </c>
      <c r="F44" s="76"/>
      <c r="G44" s="76" t="s">
        <v>2191</v>
      </c>
      <c r="H44" s="77" t="s">
        <v>2032</v>
      </c>
      <c r="I44" s="76"/>
      <c r="J44" s="76" t="s">
        <v>2192</v>
      </c>
      <c r="K44" s="77" t="s">
        <v>2032</v>
      </c>
    </row>
    <row r="45" s="1404" customFormat="1" ht="15" spans="1:11">
      <c r="A45" s="74" t="s">
        <v>2193</v>
      </c>
      <c r="B45" s="75" t="s">
        <v>2039</v>
      </c>
      <c r="C45" s="74"/>
      <c r="D45" s="74" t="s">
        <v>2194</v>
      </c>
      <c r="E45" s="75" t="s">
        <v>2018</v>
      </c>
      <c r="F45" s="74"/>
      <c r="G45" s="74" t="s">
        <v>2195</v>
      </c>
      <c r="H45" s="75" t="s">
        <v>2032</v>
      </c>
      <c r="I45" s="74"/>
      <c r="J45" s="74" t="s">
        <v>2196</v>
      </c>
      <c r="K45" s="75" t="s">
        <v>2197</v>
      </c>
    </row>
    <row r="46" s="1404" customFormat="1" ht="15" spans="1:11">
      <c r="A46" s="76" t="s">
        <v>2198</v>
      </c>
      <c r="B46" s="77" t="s">
        <v>2144</v>
      </c>
      <c r="C46" s="76"/>
      <c r="D46" s="76" t="s">
        <v>2199</v>
      </c>
      <c r="E46" s="77" t="s">
        <v>2200</v>
      </c>
      <c r="F46" s="76"/>
      <c r="G46" s="76" t="s">
        <v>2201</v>
      </c>
      <c r="H46" s="77" t="s">
        <v>2018</v>
      </c>
      <c r="I46" s="76"/>
      <c r="J46" s="76" t="s">
        <v>2202</v>
      </c>
      <c r="K46" s="77" t="s">
        <v>2018</v>
      </c>
    </row>
    <row r="47" s="1404" customFormat="1" ht="15" spans="1:11">
      <c r="A47" s="74" t="s">
        <v>2203</v>
      </c>
      <c r="B47" s="75" t="s">
        <v>2018</v>
      </c>
      <c r="C47" s="74"/>
      <c r="D47" s="74" t="s">
        <v>2204</v>
      </c>
      <c r="E47" s="75" t="s">
        <v>2022</v>
      </c>
      <c r="F47" s="74"/>
      <c r="G47" s="74" t="s">
        <v>2205</v>
      </c>
      <c r="H47" s="75" t="s">
        <v>2032</v>
      </c>
      <c r="I47" s="74"/>
      <c r="J47" s="74" t="s">
        <v>2206</v>
      </c>
      <c r="K47" s="75" t="s">
        <v>2018</v>
      </c>
    </row>
    <row r="48" s="1404" customFormat="1" ht="15" spans="1:11">
      <c r="A48" s="76" t="s">
        <v>2207</v>
      </c>
      <c r="B48" s="77" t="s">
        <v>2018</v>
      </c>
      <c r="C48" s="76"/>
      <c r="D48" s="76" t="s">
        <v>2208</v>
      </c>
      <c r="E48" s="77" t="s">
        <v>2018</v>
      </c>
      <c r="F48" s="76"/>
      <c r="G48" s="76" t="s">
        <v>2209</v>
      </c>
      <c r="H48" s="77" t="s">
        <v>2018</v>
      </c>
      <c r="I48" s="76"/>
      <c r="J48" s="76" t="s">
        <v>2210</v>
      </c>
      <c r="K48" s="77" t="s">
        <v>2032</v>
      </c>
    </row>
    <row r="49" s="1404" customFormat="1" ht="15" spans="1:11">
      <c r="A49" s="74" t="s">
        <v>2211</v>
      </c>
      <c r="B49" s="75" t="s">
        <v>2018</v>
      </c>
      <c r="C49" s="74"/>
      <c r="D49" s="74" t="s">
        <v>2212</v>
      </c>
      <c r="E49" s="75" t="s">
        <v>2018</v>
      </c>
      <c r="F49" s="74"/>
      <c r="G49" s="74" t="s">
        <v>2213</v>
      </c>
      <c r="H49" s="75" t="s">
        <v>2018</v>
      </c>
      <c r="I49" s="74"/>
      <c r="J49" s="74" t="s">
        <v>2214</v>
      </c>
      <c r="K49" s="75" t="s">
        <v>2022</v>
      </c>
    </row>
    <row r="50" s="1404" customFormat="1" ht="15" spans="1:11">
      <c r="A50" s="76" t="s">
        <v>2215</v>
      </c>
      <c r="B50" s="77" t="s">
        <v>2018</v>
      </c>
      <c r="C50" s="76"/>
      <c r="D50" s="76" t="s">
        <v>2216</v>
      </c>
      <c r="E50" s="77" t="s">
        <v>2018</v>
      </c>
      <c r="F50" s="76"/>
      <c r="G50" s="76" t="s">
        <v>2217</v>
      </c>
      <c r="H50" s="77" t="s">
        <v>2052</v>
      </c>
      <c r="I50" s="76"/>
      <c r="J50" s="76" t="s">
        <v>2218</v>
      </c>
      <c r="K50" s="77" t="s">
        <v>2018</v>
      </c>
    </row>
    <row r="51" s="1404" customFormat="1" ht="15" spans="1:11">
      <c r="A51" s="74" t="s">
        <v>2219</v>
      </c>
      <c r="B51" s="75" t="s">
        <v>2032</v>
      </c>
      <c r="C51" s="74"/>
      <c r="D51" s="74" t="s">
        <v>2220</v>
      </c>
      <c r="E51" s="75" t="s">
        <v>2032</v>
      </c>
      <c r="F51" s="74"/>
      <c r="G51" s="74" t="s">
        <v>2221</v>
      </c>
      <c r="H51" s="75" t="s">
        <v>2022</v>
      </c>
      <c r="I51" s="74"/>
      <c r="J51" s="74" t="s">
        <v>2222</v>
      </c>
      <c r="K51" s="75" t="s">
        <v>2018</v>
      </c>
    </row>
    <row r="52" s="1404" customFormat="1" ht="15" spans="1:11">
      <c r="A52" s="76" t="s">
        <v>2223</v>
      </c>
      <c r="B52" s="77" t="s">
        <v>2018</v>
      </c>
      <c r="C52" s="76"/>
      <c r="D52" s="76" t="s">
        <v>2224</v>
      </c>
      <c r="E52" s="77" t="s">
        <v>2144</v>
      </c>
      <c r="F52" s="76"/>
      <c r="G52" s="76" t="s">
        <v>2225</v>
      </c>
      <c r="H52" s="77" t="s">
        <v>2022</v>
      </c>
      <c r="I52" s="76"/>
      <c r="J52" s="76" t="s">
        <v>2226</v>
      </c>
      <c r="K52" s="77" t="s">
        <v>2032</v>
      </c>
    </row>
    <row r="53" s="1404" customFormat="1" ht="15" spans="1:11">
      <c r="A53" s="74" t="s">
        <v>2227</v>
      </c>
      <c r="B53" s="75" t="s">
        <v>2018</v>
      </c>
      <c r="C53" s="74"/>
      <c r="D53" s="74" t="s">
        <v>2228</v>
      </c>
      <c r="E53" s="75" t="s">
        <v>2018</v>
      </c>
      <c r="F53" s="74"/>
      <c r="G53" s="74" t="s">
        <v>2229</v>
      </c>
      <c r="H53" s="75" t="s">
        <v>2094</v>
      </c>
      <c r="I53" s="74"/>
      <c r="J53" s="74" t="s">
        <v>2230</v>
      </c>
      <c r="K53" s="75" t="s">
        <v>2022</v>
      </c>
    </row>
    <row r="54" s="1404" customFormat="1" ht="15" spans="1:11">
      <c r="A54" s="76" t="s">
        <v>2231</v>
      </c>
      <c r="B54" s="77" t="s">
        <v>2022</v>
      </c>
      <c r="C54" s="76"/>
      <c r="D54" s="76" t="s">
        <v>2232</v>
      </c>
      <c r="E54" s="77" t="s">
        <v>2018</v>
      </c>
      <c r="F54" s="76"/>
      <c r="G54" s="76" t="s">
        <v>2233</v>
      </c>
      <c r="H54" s="77" t="s">
        <v>2018</v>
      </c>
      <c r="I54" s="76"/>
      <c r="J54" s="76" t="s">
        <v>2234</v>
      </c>
      <c r="K54" s="77" t="s">
        <v>2018</v>
      </c>
    </row>
    <row r="55" s="1404" customFormat="1" ht="15" spans="1:11">
      <c r="A55" s="74" t="s">
        <v>2235</v>
      </c>
      <c r="B55" s="75" t="s">
        <v>2018</v>
      </c>
      <c r="C55" s="74"/>
      <c r="D55" s="74" t="s">
        <v>2236</v>
      </c>
      <c r="E55" s="75" t="s">
        <v>2018</v>
      </c>
      <c r="F55" s="74"/>
      <c r="G55" s="74" t="s">
        <v>2237</v>
      </c>
      <c r="H55" s="75" t="s">
        <v>2018</v>
      </c>
      <c r="I55" s="74"/>
      <c r="J55" s="74" t="s">
        <v>2238</v>
      </c>
      <c r="K55" s="75" t="s">
        <v>2052</v>
      </c>
    </row>
    <row r="56" s="1404" customFormat="1" ht="15" spans="1:11">
      <c r="A56" s="76" t="s">
        <v>2239</v>
      </c>
      <c r="B56" s="77" t="s">
        <v>2018</v>
      </c>
      <c r="C56" s="76"/>
      <c r="D56" s="76" t="s">
        <v>2240</v>
      </c>
      <c r="E56" s="77" t="s">
        <v>2018</v>
      </c>
      <c r="F56" s="76"/>
      <c r="G56" s="76" t="s">
        <v>2241</v>
      </c>
      <c r="H56" s="77" t="s">
        <v>2022</v>
      </c>
      <c r="I56" s="76"/>
      <c r="J56" s="76" t="s">
        <v>2242</v>
      </c>
      <c r="K56" s="77" t="s">
        <v>2018</v>
      </c>
    </row>
    <row r="57" s="1404" customFormat="1" ht="15" spans="1:11">
      <c r="A57" s="74" t="s">
        <v>2243</v>
      </c>
      <c r="B57" s="75" t="s">
        <v>2022</v>
      </c>
      <c r="C57" s="74"/>
      <c r="D57" s="74" t="s">
        <v>2244</v>
      </c>
      <c r="E57" s="75" t="s">
        <v>2052</v>
      </c>
      <c r="F57" s="74"/>
      <c r="G57" s="74" t="s">
        <v>2245</v>
      </c>
      <c r="H57" s="75" t="s">
        <v>2018</v>
      </c>
      <c r="I57" s="74"/>
      <c r="J57" s="74" t="s">
        <v>2246</v>
      </c>
      <c r="K57" s="75" t="s">
        <v>2094</v>
      </c>
    </row>
    <row r="58" s="1404" customFormat="1" ht="15" spans="1:11">
      <c r="A58" s="76" t="s">
        <v>2247</v>
      </c>
      <c r="B58" s="77" t="s">
        <v>2022</v>
      </c>
      <c r="C58" s="76"/>
      <c r="D58" s="76" t="s">
        <v>2248</v>
      </c>
      <c r="E58" s="77" t="s">
        <v>2022</v>
      </c>
      <c r="F58" s="76"/>
      <c r="G58" s="76" t="s">
        <v>2249</v>
      </c>
      <c r="H58" s="77" t="s">
        <v>2018</v>
      </c>
      <c r="I58" s="76"/>
      <c r="J58" s="76" t="s">
        <v>2250</v>
      </c>
      <c r="K58" s="77" t="s">
        <v>2018</v>
      </c>
    </row>
    <row r="59" s="1404" customFormat="1" ht="15" spans="1:11">
      <c r="A59" s="74" t="s">
        <v>2251</v>
      </c>
      <c r="B59" s="75" t="s">
        <v>2022</v>
      </c>
      <c r="C59" s="74"/>
      <c r="D59" s="74" t="s">
        <v>2252</v>
      </c>
      <c r="E59" s="75" t="s">
        <v>2018</v>
      </c>
      <c r="F59" s="74"/>
      <c r="G59" s="74" t="s">
        <v>2253</v>
      </c>
      <c r="H59" s="75" t="s">
        <v>2018</v>
      </c>
      <c r="I59" s="74"/>
      <c r="J59" s="74" t="s">
        <v>2254</v>
      </c>
      <c r="K59" s="75" t="s">
        <v>2018</v>
      </c>
    </row>
    <row r="60" s="1404" customFormat="1" ht="15" spans="1:11">
      <c r="A60" s="76" t="s">
        <v>2255</v>
      </c>
      <c r="B60" s="77" t="s">
        <v>2018</v>
      </c>
      <c r="C60" s="76"/>
      <c r="D60" s="76" t="s">
        <v>2256</v>
      </c>
      <c r="E60" s="77" t="s">
        <v>2018</v>
      </c>
      <c r="F60" s="76"/>
      <c r="G60" s="76" t="s">
        <v>2257</v>
      </c>
      <c r="H60" s="77" t="s">
        <v>2032</v>
      </c>
      <c r="I60" s="76"/>
      <c r="J60" s="76" t="s">
        <v>2258</v>
      </c>
      <c r="K60" s="77" t="s">
        <v>2018</v>
      </c>
    </row>
    <row r="61" s="1404" customFormat="1" ht="15" spans="1:11">
      <c r="A61" s="74" t="s">
        <v>2259</v>
      </c>
      <c r="B61" s="75" t="s">
        <v>2018</v>
      </c>
      <c r="C61" s="74"/>
      <c r="D61" s="74" t="s">
        <v>2260</v>
      </c>
      <c r="E61" s="75" t="s">
        <v>2018</v>
      </c>
      <c r="F61" s="73"/>
      <c r="G61" s="73"/>
      <c r="H61" s="73"/>
      <c r="I61" s="73"/>
      <c r="J61" s="73"/>
      <c r="K61" s="73"/>
    </row>
    <row r="62" s="1404" customFormat="1" ht="13.5"/>
  </sheetData>
  <mergeCells count="1">
    <mergeCell ref="A1:K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E19"/>
  <sheetViews>
    <sheetView workbookViewId="0">
      <selection activeCell="A1" sqref="$A1:$XFD4"/>
    </sheetView>
  </sheetViews>
  <sheetFormatPr defaultColWidth="9" defaultRowHeight="14.25"/>
  <cols>
    <col min="1" max="1" width="12.25" customWidth="1"/>
    <col min="3" max="3" width="12.5" customWidth="1"/>
    <col min="4" max="4" width="11.375" customWidth="1"/>
    <col min="5" max="5" width="13.125" customWidth="1"/>
    <col min="6" max="6" width="13.875" customWidth="1"/>
    <col min="7" max="7" width="18.625" customWidth="1"/>
  </cols>
  <sheetData>
    <row r="1" ht="33.75" spans="1:10">
      <c r="A1" s="1217"/>
      <c r="B1" s="1217"/>
      <c r="C1" s="581" t="s">
        <v>95</v>
      </c>
      <c r="D1" s="581"/>
      <c r="E1" s="581"/>
      <c r="F1" s="581"/>
      <c r="G1" s="581"/>
      <c r="H1" s="581"/>
      <c r="I1" s="581"/>
      <c r="J1" s="581"/>
    </row>
    <row r="2" ht="18.75" spans="1:10">
      <c r="A2" s="1217"/>
      <c r="B2" s="1217"/>
      <c r="C2" s="32" t="s">
        <v>216</v>
      </c>
      <c r="D2" s="32"/>
      <c r="E2" s="32"/>
      <c r="F2" s="32"/>
      <c r="G2" s="32"/>
      <c r="H2" s="32"/>
      <c r="I2" s="32"/>
      <c r="J2" s="32"/>
    </row>
    <row r="3" spans="1:10">
      <c r="A3" s="1217"/>
      <c r="B3" s="1217"/>
      <c r="C3" s="1218" t="s">
        <v>2261</v>
      </c>
      <c r="D3" s="1219"/>
      <c r="E3" s="1219"/>
      <c r="F3" s="1219"/>
      <c r="G3" s="1219"/>
      <c r="H3" s="1219"/>
      <c r="I3" s="1219"/>
      <c r="J3" s="1219"/>
    </row>
    <row r="4" ht="27" spans="6:6">
      <c r="F4" s="614" t="s">
        <v>2262</v>
      </c>
    </row>
    <row r="5" s="1373" customFormat="1" ht="27" customHeight="1" spans="1:31">
      <c r="A5" s="1374" t="s">
        <v>2263</v>
      </c>
      <c r="B5" s="1375" t="s">
        <v>2264</v>
      </c>
      <c r="C5" s="1375" t="s">
        <v>2265</v>
      </c>
      <c r="D5" s="1375" t="s">
        <v>2266</v>
      </c>
      <c r="E5" s="1375" t="s">
        <v>2267</v>
      </c>
      <c r="F5" s="1375" t="s">
        <v>2268</v>
      </c>
      <c r="G5" s="1375" t="s">
        <v>2269</v>
      </c>
      <c r="H5" s="1376"/>
      <c r="I5" s="1380"/>
      <c r="J5" s="1380"/>
      <c r="K5" s="1380"/>
      <c r="L5" s="1380"/>
      <c r="M5" s="1403"/>
      <c r="N5" s="1403"/>
      <c r="O5" s="1403"/>
      <c r="P5" s="1403"/>
      <c r="Q5" s="1403"/>
      <c r="R5" s="1403"/>
      <c r="S5" s="1403"/>
      <c r="T5" s="1403"/>
      <c r="U5" s="1403"/>
      <c r="V5" s="1403"/>
      <c r="W5" s="1403"/>
      <c r="X5" s="1403"/>
      <c r="Y5" s="1403"/>
      <c r="Z5" s="1403"/>
      <c r="AA5" s="1403"/>
      <c r="AB5" s="1403"/>
      <c r="AC5" s="1403"/>
      <c r="AD5" s="1403"/>
      <c r="AE5" s="1403"/>
    </row>
    <row r="6" s="1373" customFormat="1" ht="27" customHeight="1" spans="1:31">
      <c r="A6" s="1374" t="s">
        <v>248</v>
      </c>
      <c r="B6" s="1377" t="s">
        <v>251</v>
      </c>
      <c r="C6" s="1377">
        <v>50</v>
      </c>
      <c r="D6" s="1377">
        <v>50</v>
      </c>
      <c r="E6" s="1377">
        <v>50</v>
      </c>
      <c r="F6" s="1377">
        <v>50</v>
      </c>
      <c r="G6" s="1377">
        <v>53</v>
      </c>
      <c r="H6" s="1376"/>
      <c r="I6" s="1380"/>
      <c r="J6" s="1380"/>
      <c r="K6" s="1380"/>
      <c r="L6" s="1380"/>
      <c r="M6" s="1403"/>
      <c r="N6" s="1403"/>
      <c r="O6" s="1403"/>
      <c r="P6" s="1403"/>
      <c r="Q6" s="1403"/>
      <c r="R6" s="1403"/>
      <c r="S6" s="1403"/>
      <c r="T6" s="1403"/>
      <c r="U6" s="1403"/>
      <c r="V6" s="1403"/>
      <c r="W6" s="1403"/>
      <c r="X6" s="1403"/>
      <c r="Y6" s="1403"/>
      <c r="Z6" s="1403"/>
      <c r="AA6" s="1403"/>
      <c r="AB6" s="1403"/>
      <c r="AC6" s="1403"/>
      <c r="AD6" s="1403"/>
      <c r="AE6" s="1403"/>
    </row>
    <row r="7" s="1373" customFormat="1" ht="21" customHeight="1" spans="1:31">
      <c r="A7" s="1378" t="s">
        <v>2270</v>
      </c>
      <c r="C7" s="1379"/>
      <c r="D7" s="1379"/>
      <c r="E7" s="1379"/>
      <c r="F7" s="1379"/>
      <c r="G7" s="1379"/>
      <c r="H7" s="1380"/>
      <c r="I7" s="1380"/>
      <c r="J7" s="1380"/>
      <c r="K7" s="1380"/>
      <c r="L7" s="1380"/>
      <c r="M7" s="1403"/>
      <c r="N7" s="1403"/>
      <c r="O7" s="1403"/>
      <c r="P7" s="1403"/>
      <c r="Q7" s="1403"/>
      <c r="R7" s="1403"/>
      <c r="S7" s="1403"/>
      <c r="T7" s="1403"/>
      <c r="U7" s="1403"/>
      <c r="V7" s="1403"/>
      <c r="W7" s="1403"/>
      <c r="X7" s="1403"/>
      <c r="Y7" s="1403"/>
      <c r="Z7" s="1403"/>
      <c r="AA7" s="1403"/>
      <c r="AB7" s="1403"/>
      <c r="AC7" s="1403"/>
      <c r="AD7" s="1403"/>
      <c r="AE7" s="1403"/>
    </row>
    <row r="8" s="1373" customFormat="1" ht="21" customHeight="1" spans="1:31">
      <c r="A8" s="1381" t="s">
        <v>2271</v>
      </c>
      <c r="B8" s="1382"/>
      <c r="C8" s="1383"/>
      <c r="D8" s="1383"/>
      <c r="E8" s="1383"/>
      <c r="F8" s="1383"/>
      <c r="G8" s="1379"/>
      <c r="H8" s="1380"/>
      <c r="I8" s="1380"/>
      <c r="J8" s="1380"/>
      <c r="K8" s="1380"/>
      <c r="L8" s="1380"/>
      <c r="M8" s="1403"/>
      <c r="N8" s="1403"/>
      <c r="O8" s="1403"/>
      <c r="P8" s="1403"/>
      <c r="Q8" s="1403"/>
      <c r="R8" s="1403"/>
      <c r="S8" s="1403"/>
      <c r="T8" s="1403"/>
      <c r="U8" s="1403"/>
      <c r="V8" s="1403"/>
      <c r="W8" s="1403"/>
      <c r="X8" s="1403"/>
      <c r="Y8" s="1403"/>
      <c r="Z8" s="1403"/>
      <c r="AA8" s="1403"/>
      <c r="AB8" s="1403"/>
      <c r="AC8" s="1403"/>
      <c r="AD8" s="1403"/>
      <c r="AE8" s="1403"/>
    </row>
    <row r="9" s="1373" customFormat="1" ht="21" customHeight="1" spans="1:31">
      <c r="A9" s="1381" t="s">
        <v>2272</v>
      </c>
      <c r="B9" s="1382"/>
      <c r="C9" s="1383"/>
      <c r="D9" s="1383"/>
      <c r="E9" s="1383"/>
      <c r="F9" s="1383"/>
      <c r="G9" s="1379"/>
      <c r="H9" s="1380"/>
      <c r="I9" s="1380"/>
      <c r="J9" s="1380"/>
      <c r="K9" s="1380"/>
      <c r="L9" s="1380"/>
      <c r="M9" s="1403"/>
      <c r="N9" s="1403"/>
      <c r="O9" s="1403"/>
      <c r="P9" s="1403"/>
      <c r="Q9" s="1403"/>
      <c r="R9" s="1403"/>
      <c r="S9" s="1403"/>
      <c r="T9" s="1403"/>
      <c r="U9" s="1403"/>
      <c r="V9" s="1403"/>
      <c r="W9" s="1403"/>
      <c r="X9" s="1403"/>
      <c r="Y9" s="1403"/>
      <c r="Z9" s="1403"/>
      <c r="AA9" s="1403"/>
      <c r="AB9" s="1403"/>
      <c r="AC9" s="1403"/>
      <c r="AD9" s="1403"/>
      <c r="AE9" s="1403"/>
    </row>
    <row r="10" s="1373" customFormat="1" ht="21" customHeight="1" spans="1:30">
      <c r="A10" s="1384" t="s">
        <v>2273</v>
      </c>
      <c r="B10" s="1385"/>
      <c r="C10" s="1385"/>
      <c r="D10" s="1385"/>
      <c r="E10" s="1385"/>
      <c r="F10" s="1385"/>
      <c r="G10" s="1385"/>
      <c r="H10" s="1386"/>
      <c r="I10" s="1386"/>
      <c r="J10" s="1386"/>
      <c r="K10" s="1386"/>
      <c r="L10" s="1386"/>
      <c r="M10" s="1403"/>
      <c r="N10" s="1403"/>
      <c r="O10" s="1403"/>
      <c r="P10" s="1403"/>
      <c r="Q10" s="1403"/>
      <c r="R10" s="1403"/>
      <c r="S10" s="1403"/>
      <c r="T10" s="1403"/>
      <c r="U10" s="1403"/>
      <c r="V10" s="1403"/>
      <c r="W10" s="1403"/>
      <c r="X10" s="1403"/>
      <c r="Y10" s="1403"/>
      <c r="Z10" s="1403"/>
      <c r="AA10" s="1403"/>
      <c r="AB10" s="1403"/>
      <c r="AC10" s="1403"/>
      <c r="AD10" s="1403"/>
    </row>
    <row r="11" s="1373" customFormat="1" ht="31.9" customHeight="1" spans="1:30">
      <c r="A11" s="1387" t="s">
        <v>2274</v>
      </c>
      <c r="B11" s="1387"/>
      <c r="C11" s="1387"/>
      <c r="D11" s="1387"/>
      <c r="E11" s="1387"/>
      <c r="F11" s="1387"/>
      <c r="G11" s="1387"/>
      <c r="H11" s="1386"/>
      <c r="I11" s="1386"/>
      <c r="J11" s="1386"/>
      <c r="K11" s="1386"/>
      <c r="L11" s="1386"/>
      <c r="M11" s="1403"/>
      <c r="N11" s="1403"/>
      <c r="O11" s="1403"/>
      <c r="P11" s="1403"/>
      <c r="Q11" s="1403"/>
      <c r="R11" s="1403"/>
      <c r="S11" s="1403"/>
      <c r="T11" s="1403"/>
      <c r="U11" s="1403"/>
      <c r="V11" s="1403"/>
      <c r="W11" s="1403"/>
      <c r="X11" s="1403"/>
      <c r="Y11" s="1403"/>
      <c r="Z11" s="1403"/>
      <c r="AA11" s="1403"/>
      <c r="AB11" s="1403"/>
      <c r="AC11" s="1403"/>
      <c r="AD11" s="1403"/>
    </row>
    <row r="12" s="1373" customFormat="1" ht="21" customHeight="1" spans="1:30">
      <c r="A12" s="1388" t="s">
        <v>2275</v>
      </c>
      <c r="B12" s="1389"/>
      <c r="C12" s="1390"/>
      <c r="D12" s="1390"/>
      <c r="E12" s="1390"/>
      <c r="F12" s="1390"/>
      <c r="G12" s="1391"/>
      <c r="H12" s="1386"/>
      <c r="I12" s="1402"/>
      <c r="J12" s="1386"/>
      <c r="K12" s="1386"/>
      <c r="L12" s="1386"/>
      <c r="M12" s="1403"/>
      <c r="N12" s="1403"/>
      <c r="O12" s="1403"/>
      <c r="P12" s="1403"/>
      <c r="Q12" s="1403"/>
      <c r="R12" s="1403"/>
      <c r="S12" s="1403"/>
      <c r="T12" s="1403"/>
      <c r="U12" s="1403"/>
      <c r="V12" s="1403"/>
      <c r="W12" s="1403"/>
      <c r="X12" s="1403"/>
      <c r="Y12" s="1403"/>
      <c r="Z12" s="1403"/>
      <c r="AA12" s="1403"/>
      <c r="AB12" s="1403"/>
      <c r="AC12" s="1403"/>
      <c r="AD12" s="1403"/>
    </row>
    <row r="13" s="1373" customFormat="1" ht="21" customHeight="1" spans="1:30">
      <c r="A13" s="1392" t="s">
        <v>2276</v>
      </c>
      <c r="B13" s="1393"/>
      <c r="C13" s="1393"/>
      <c r="D13" s="1393"/>
      <c r="E13" s="1394"/>
      <c r="F13" s="1394"/>
      <c r="G13" s="1394"/>
      <c r="H13" s="1386"/>
      <c r="I13" s="1386"/>
      <c r="J13" s="1386"/>
      <c r="K13" s="1386"/>
      <c r="L13" s="1386"/>
      <c r="M13" s="1403"/>
      <c r="N13" s="1403"/>
      <c r="O13" s="1403"/>
      <c r="P13" s="1403"/>
      <c r="Q13" s="1403"/>
      <c r="R13" s="1403"/>
      <c r="S13" s="1403"/>
      <c r="T13" s="1403"/>
      <c r="U13" s="1403"/>
      <c r="V13" s="1403"/>
      <c r="W13" s="1403"/>
      <c r="X13" s="1403"/>
      <c r="Y13" s="1403"/>
      <c r="Z13" s="1403"/>
      <c r="AA13" s="1403"/>
      <c r="AB13" s="1403"/>
      <c r="AC13" s="1403"/>
      <c r="AD13" s="1403"/>
    </row>
    <row r="14" s="1373" customFormat="1" ht="21" customHeight="1" spans="1:30">
      <c r="A14" s="1392" t="s">
        <v>2277</v>
      </c>
      <c r="B14" s="1394"/>
      <c r="C14" s="1394"/>
      <c r="D14" s="1394"/>
      <c r="E14" s="1394"/>
      <c r="F14" s="1394"/>
      <c r="G14" s="1394"/>
      <c r="H14" s="1386"/>
      <c r="I14" s="1386"/>
      <c r="J14" s="1386"/>
      <c r="K14" s="1386"/>
      <c r="L14" s="1386"/>
      <c r="M14" s="1403"/>
      <c r="N14" s="1403"/>
      <c r="O14" s="1403"/>
      <c r="P14" s="1403"/>
      <c r="Q14" s="1403"/>
      <c r="R14" s="1403"/>
      <c r="S14" s="1403"/>
      <c r="T14" s="1403"/>
      <c r="U14" s="1403"/>
      <c r="V14" s="1403"/>
      <c r="W14" s="1403"/>
      <c r="X14" s="1403"/>
      <c r="Y14" s="1403"/>
      <c r="Z14" s="1403"/>
      <c r="AA14" s="1403"/>
      <c r="AB14" s="1403"/>
      <c r="AC14" s="1403"/>
      <c r="AD14" s="1403"/>
    </row>
    <row r="15" s="1373" customFormat="1" ht="21" customHeight="1" spans="1:30">
      <c r="A15" s="1395" t="s">
        <v>2278</v>
      </c>
      <c r="B15" s="1396"/>
      <c r="C15" s="1396"/>
      <c r="D15" s="1397"/>
      <c r="E15" s="1398"/>
      <c r="F15" s="1398"/>
      <c r="G15" s="1399"/>
      <c r="H15" s="1386"/>
      <c r="I15" s="1386"/>
      <c r="J15" s="1386"/>
      <c r="K15" s="1386"/>
      <c r="L15" s="1386"/>
      <c r="M15" s="1403"/>
      <c r="N15" s="1403"/>
      <c r="O15" s="1403"/>
      <c r="P15" s="1403"/>
      <c r="Q15" s="1403"/>
      <c r="R15" s="1403"/>
      <c r="S15" s="1403"/>
      <c r="T15" s="1403"/>
      <c r="U15" s="1403"/>
      <c r="V15" s="1403"/>
      <c r="W15" s="1403"/>
      <c r="X15" s="1403"/>
      <c r="Y15" s="1403"/>
      <c r="Z15" s="1403"/>
      <c r="AA15" s="1403"/>
      <c r="AB15" s="1403"/>
      <c r="AC15" s="1403"/>
      <c r="AD15" s="1403"/>
    </row>
    <row r="16" s="1373" customFormat="1" ht="21" customHeight="1" spans="1:30">
      <c r="A16" s="1400" t="s">
        <v>2279</v>
      </c>
      <c r="B16" s="1401"/>
      <c r="C16" s="1401"/>
      <c r="D16" s="1401"/>
      <c r="E16" s="1402"/>
      <c r="F16" s="1402"/>
      <c r="G16" s="1402"/>
      <c r="H16" s="1386"/>
      <c r="I16" s="1386"/>
      <c r="J16" s="1386"/>
      <c r="K16" s="1386"/>
      <c r="L16" s="1386"/>
      <c r="M16" s="1403"/>
      <c r="N16" s="1403"/>
      <c r="O16" s="1403"/>
      <c r="P16" s="1403"/>
      <c r="Q16" s="1403"/>
      <c r="R16" s="1403"/>
      <c r="S16" s="1403"/>
      <c r="T16" s="1403"/>
      <c r="U16" s="1403"/>
      <c r="V16" s="1403"/>
      <c r="W16" s="1403"/>
      <c r="X16" s="1403"/>
      <c r="Y16" s="1403"/>
      <c r="Z16" s="1403"/>
      <c r="AA16" s="1403"/>
      <c r="AB16" s="1403"/>
      <c r="AC16" s="1403"/>
      <c r="AD16" s="1403"/>
    </row>
    <row r="17" s="1373" customFormat="1" spans="1:30">
      <c r="A17" s="1403" t="s">
        <v>2280</v>
      </c>
      <c r="B17" s="1403"/>
      <c r="C17" s="1403"/>
      <c r="D17" s="1403"/>
      <c r="E17" s="1403"/>
      <c r="F17" s="1403"/>
      <c r="G17" s="1403"/>
      <c r="H17" s="1403"/>
      <c r="I17" s="1403"/>
      <c r="J17" s="1403"/>
      <c r="K17" s="1403"/>
      <c r="L17" s="1403"/>
      <c r="M17" s="1403"/>
      <c r="N17" s="1403"/>
      <c r="O17" s="1403"/>
      <c r="P17" s="1403"/>
      <c r="Q17" s="1403"/>
      <c r="R17" s="1403"/>
      <c r="S17" s="1403"/>
      <c r="T17" s="1403"/>
      <c r="U17" s="1403"/>
      <c r="V17" s="1403"/>
      <c r="W17" s="1403"/>
      <c r="X17" s="1403"/>
      <c r="Y17" s="1403"/>
      <c r="Z17" s="1403"/>
      <c r="AA17" s="1403"/>
      <c r="AB17" s="1403"/>
      <c r="AC17" s="1403"/>
      <c r="AD17" s="1403"/>
    </row>
    <row r="18" spans="1:1">
      <c r="A18" t="s">
        <v>2281</v>
      </c>
    </row>
    <row r="19" spans="1:1">
      <c r="A19" t="s">
        <v>767</v>
      </c>
    </row>
  </sheetData>
  <mergeCells count="4">
    <mergeCell ref="C1:J1"/>
    <mergeCell ref="C2:J2"/>
    <mergeCell ref="C3:J3"/>
    <mergeCell ref="A11:G1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98"/>
  <sheetViews>
    <sheetView workbookViewId="0">
      <selection activeCell="L69" sqref="L69"/>
    </sheetView>
  </sheetViews>
  <sheetFormatPr defaultColWidth="9" defaultRowHeight="14.25"/>
  <cols>
    <col min="5" max="15" width="9.125"/>
  </cols>
  <sheetData>
    <row r="1" ht="31.5" spans="1:11">
      <c r="A1" s="1348"/>
      <c r="B1" s="1349" t="s">
        <v>95</v>
      </c>
      <c r="C1" s="1349"/>
      <c r="D1" s="1349"/>
      <c r="E1" s="1349"/>
      <c r="F1" s="1349"/>
      <c r="G1" s="1349"/>
      <c r="H1" s="1349"/>
      <c r="I1" s="1349"/>
      <c r="J1" s="1349"/>
      <c r="K1" s="1349"/>
    </row>
    <row r="2" ht="18.75" spans="1:11">
      <c r="A2" s="1348"/>
      <c r="B2" s="1350" t="s">
        <v>216</v>
      </c>
      <c r="C2" s="1350"/>
      <c r="D2" s="1350"/>
      <c r="E2" s="1350"/>
      <c r="F2" s="1350"/>
      <c r="G2" s="1350"/>
      <c r="H2" s="1350"/>
      <c r="I2" s="1350"/>
      <c r="J2" s="1350"/>
      <c r="K2" s="1350"/>
    </row>
    <row r="3" ht="18.75" spans="1:11">
      <c r="A3" s="1348"/>
      <c r="B3" s="1350"/>
      <c r="C3" s="1350"/>
      <c r="D3" s="1350"/>
      <c r="E3" s="1350"/>
      <c r="F3" s="1350"/>
      <c r="G3" s="1350"/>
      <c r="H3" s="1350"/>
      <c r="I3" s="1350"/>
      <c r="J3" s="1350"/>
      <c r="K3" s="1350"/>
    </row>
    <row r="4" spans="1:11">
      <c r="A4" s="1348"/>
      <c r="B4" s="1351" t="s">
        <v>217</v>
      </c>
      <c r="C4" s="1351"/>
      <c r="D4" s="1351"/>
      <c r="E4" s="1351"/>
      <c r="F4" s="1351"/>
      <c r="G4" s="1351"/>
      <c r="H4" s="1351"/>
      <c r="I4" s="1351"/>
      <c r="J4" s="1351"/>
      <c r="K4" s="1351"/>
    </row>
    <row r="5" ht="27.75" spans="6:12">
      <c r="F5" s="769" t="s">
        <v>2282</v>
      </c>
      <c r="L5" s="641"/>
    </row>
    <row r="6" ht="72.75" spans="1:15">
      <c r="A6" s="1352" t="s">
        <v>2283</v>
      </c>
      <c r="B6" s="1353" t="s">
        <v>2284</v>
      </c>
      <c r="C6" s="1353" t="s">
        <v>2285</v>
      </c>
      <c r="D6" s="1353" t="s">
        <v>2286</v>
      </c>
      <c r="E6" s="1353" t="s">
        <v>2287</v>
      </c>
      <c r="F6" s="1354" t="s">
        <v>2288</v>
      </c>
      <c r="G6" s="1354" t="s">
        <v>2289</v>
      </c>
      <c r="H6" s="1354" t="s">
        <v>2290</v>
      </c>
      <c r="I6" s="1353" t="s">
        <v>2291</v>
      </c>
      <c r="J6" s="1353" t="s">
        <v>2292</v>
      </c>
      <c r="K6" s="1353" t="s">
        <v>2293</v>
      </c>
      <c r="L6" s="1353" t="s">
        <v>2294</v>
      </c>
      <c r="M6" s="1353" t="s">
        <v>2295</v>
      </c>
      <c r="N6" s="1353" t="s">
        <v>2296</v>
      </c>
      <c r="O6" s="1357" t="s">
        <v>2297</v>
      </c>
    </row>
    <row r="7" ht="18" spans="1:15">
      <c r="A7" s="1355" t="s">
        <v>1355</v>
      </c>
      <c r="B7" s="1294">
        <v>103.592</v>
      </c>
      <c r="C7" s="1294">
        <v>103.592</v>
      </c>
      <c r="D7" s="1294">
        <v>103.592</v>
      </c>
      <c r="E7" s="1294">
        <v>122.268</v>
      </c>
      <c r="F7">
        <v>145.176</v>
      </c>
      <c r="G7" s="1294">
        <v>151.34</v>
      </c>
      <c r="H7" s="1294">
        <v>151.34</v>
      </c>
      <c r="I7" s="1294">
        <v>194.488</v>
      </c>
      <c r="J7" s="1294">
        <v>220.156</v>
      </c>
      <c r="K7" s="1294">
        <v>330.372</v>
      </c>
      <c r="L7" s="1294">
        <v>222.18</v>
      </c>
      <c r="M7" s="1294">
        <v>138.276</v>
      </c>
      <c r="N7" s="1294">
        <v>227.516</v>
      </c>
      <c r="O7" s="1294">
        <v>151.34</v>
      </c>
    </row>
    <row r="8" ht="18" spans="1:15">
      <c r="A8" s="1355" t="s">
        <v>1364</v>
      </c>
      <c r="B8" s="1294">
        <v>107.272</v>
      </c>
      <c r="C8" s="1294">
        <v>109.48</v>
      </c>
      <c r="D8" s="1294">
        <v>112.24</v>
      </c>
      <c r="E8" s="1294">
        <v>142.6</v>
      </c>
      <c r="F8" s="1294">
        <v>166.152</v>
      </c>
      <c r="G8" s="1294">
        <v>171.396</v>
      </c>
      <c r="H8" s="1294">
        <v>171.396</v>
      </c>
      <c r="I8" s="1294">
        <v>216.016</v>
      </c>
      <c r="J8" s="1294">
        <v>249.228</v>
      </c>
      <c r="K8" s="1294">
        <v>398.268</v>
      </c>
      <c r="L8" s="1294">
        <v>251.528</v>
      </c>
      <c r="M8" s="1294">
        <v>159.712</v>
      </c>
      <c r="N8" s="1294">
        <v>274.344</v>
      </c>
      <c r="O8" s="1294">
        <v>171.396</v>
      </c>
    </row>
    <row r="9" ht="18" spans="1:15">
      <c r="A9" s="1355" t="s">
        <v>1373</v>
      </c>
      <c r="B9" s="1294">
        <v>120.704</v>
      </c>
      <c r="C9" s="1294">
        <v>124.384</v>
      </c>
      <c r="D9" s="1294">
        <v>127.696</v>
      </c>
      <c r="E9" s="1294">
        <v>164.496</v>
      </c>
      <c r="F9" s="1294">
        <v>195.5</v>
      </c>
      <c r="G9" s="1294">
        <v>187.68</v>
      </c>
      <c r="H9" s="1294">
        <v>187.68</v>
      </c>
      <c r="I9" s="1294">
        <v>239.108</v>
      </c>
      <c r="J9" s="1294">
        <v>281.888</v>
      </c>
      <c r="K9" s="1294">
        <v>469.844</v>
      </c>
      <c r="L9" s="1294">
        <v>284.556</v>
      </c>
      <c r="M9" s="1294">
        <v>184.736</v>
      </c>
      <c r="N9" s="1294">
        <v>324.852</v>
      </c>
      <c r="O9" s="1294">
        <v>190.624</v>
      </c>
    </row>
    <row r="10" ht="18" spans="1:15">
      <c r="A10" s="1355" t="s">
        <v>1383</v>
      </c>
      <c r="B10" s="1294">
        <v>134.136</v>
      </c>
      <c r="C10" s="1294">
        <v>139.288</v>
      </c>
      <c r="D10" s="1294">
        <v>143.244</v>
      </c>
      <c r="E10" s="1294">
        <v>186.392</v>
      </c>
      <c r="F10" s="1294">
        <v>224.848</v>
      </c>
      <c r="G10" s="1294">
        <v>204.056</v>
      </c>
      <c r="H10" s="1294">
        <v>204.056</v>
      </c>
      <c r="I10" s="1294">
        <v>262.2</v>
      </c>
      <c r="J10" s="1294">
        <v>314.64</v>
      </c>
      <c r="K10" s="1294">
        <v>541.42</v>
      </c>
      <c r="L10" s="1294">
        <v>317.584</v>
      </c>
      <c r="M10" s="1294">
        <v>209.76</v>
      </c>
      <c r="N10" s="1294">
        <v>375.36</v>
      </c>
      <c r="O10" s="1294">
        <v>209.944</v>
      </c>
    </row>
    <row r="11" ht="18" spans="1:15">
      <c r="A11" s="1355" t="s">
        <v>1393</v>
      </c>
      <c r="B11" s="1294">
        <v>141.496</v>
      </c>
      <c r="C11" s="1294">
        <v>152.904</v>
      </c>
      <c r="D11" s="1294">
        <v>157.504</v>
      </c>
      <c r="E11" s="1294">
        <v>206.264</v>
      </c>
      <c r="F11" s="1294">
        <v>254.104</v>
      </c>
      <c r="G11" s="1294">
        <v>229.908</v>
      </c>
      <c r="H11" s="1294">
        <v>229.908</v>
      </c>
      <c r="I11" s="1294">
        <v>283.176</v>
      </c>
      <c r="J11" s="1294">
        <v>347.392</v>
      </c>
      <c r="K11" s="1294">
        <v>612.996</v>
      </c>
      <c r="L11" s="1294">
        <v>350.52</v>
      </c>
      <c r="M11" s="1294">
        <v>234.876</v>
      </c>
      <c r="N11" s="1294">
        <v>425.868</v>
      </c>
      <c r="O11" s="1294">
        <v>230.184</v>
      </c>
    </row>
    <row r="12" ht="18" spans="1:15">
      <c r="A12" s="1355" t="s">
        <v>1403</v>
      </c>
      <c r="B12" s="1294">
        <v>155.94</v>
      </c>
      <c r="C12" s="1294">
        <v>167.992</v>
      </c>
      <c r="D12" s="1294">
        <v>173.052</v>
      </c>
      <c r="E12" s="1294">
        <v>223.744</v>
      </c>
      <c r="F12" s="1294">
        <v>290.904</v>
      </c>
      <c r="G12" s="1294">
        <v>255.76</v>
      </c>
      <c r="H12" s="1294">
        <v>255.76</v>
      </c>
      <c r="I12" s="1294">
        <v>318.78</v>
      </c>
      <c r="J12" s="1294">
        <v>392.472</v>
      </c>
      <c r="K12" s="1294">
        <v>739.864</v>
      </c>
      <c r="L12" s="1294">
        <v>396.06</v>
      </c>
      <c r="M12" s="1294">
        <v>267.536</v>
      </c>
      <c r="N12" s="1294">
        <v>513.82</v>
      </c>
      <c r="O12" s="1294">
        <v>252.908</v>
      </c>
    </row>
    <row r="13" ht="18" spans="1:15">
      <c r="A13" s="1355" t="s">
        <v>1414</v>
      </c>
      <c r="B13" s="1294">
        <v>170.292</v>
      </c>
      <c r="C13" s="1294">
        <v>183.172</v>
      </c>
      <c r="D13" s="1294">
        <v>188.6</v>
      </c>
      <c r="E13" s="1294">
        <v>241.316</v>
      </c>
      <c r="F13" s="1294">
        <v>327.796</v>
      </c>
      <c r="G13" s="1294">
        <v>281.612</v>
      </c>
      <c r="H13" s="1294">
        <v>281.612</v>
      </c>
      <c r="I13" s="1294">
        <v>354.292</v>
      </c>
      <c r="J13" s="1294">
        <v>437.552</v>
      </c>
      <c r="K13" s="1294">
        <v>866.824</v>
      </c>
      <c r="L13" s="1294">
        <v>441.508</v>
      </c>
      <c r="M13" s="1294">
        <v>300.288</v>
      </c>
      <c r="N13" s="1294">
        <v>601.772</v>
      </c>
      <c r="O13" s="1294">
        <v>275.632</v>
      </c>
    </row>
    <row r="14" ht="18" spans="1:15">
      <c r="A14" s="1355" t="s">
        <v>1425</v>
      </c>
      <c r="B14" s="1294">
        <v>184.736</v>
      </c>
      <c r="C14" s="1294">
        <v>198.26</v>
      </c>
      <c r="D14" s="1294">
        <v>204.148</v>
      </c>
      <c r="E14" s="1294">
        <v>258.888</v>
      </c>
      <c r="F14" s="1294">
        <v>364.596</v>
      </c>
      <c r="G14" s="1294">
        <v>307.556</v>
      </c>
      <c r="H14" s="1294">
        <v>307.556</v>
      </c>
      <c r="I14" s="1294">
        <v>389.896</v>
      </c>
      <c r="J14" s="1294">
        <v>482.632</v>
      </c>
      <c r="K14" s="1294">
        <v>993.784</v>
      </c>
      <c r="L14" s="1294">
        <v>486.956</v>
      </c>
      <c r="M14" s="1294">
        <v>333.04</v>
      </c>
      <c r="N14" s="1294">
        <v>689.816</v>
      </c>
      <c r="O14" s="1294">
        <v>298.356</v>
      </c>
    </row>
    <row r="15" ht="18" spans="1:15">
      <c r="A15" s="1355" t="s">
        <v>1436</v>
      </c>
      <c r="B15" s="1294">
        <v>199.18</v>
      </c>
      <c r="C15" s="1294">
        <v>213.44</v>
      </c>
      <c r="D15" s="1294">
        <v>219.696</v>
      </c>
      <c r="E15" s="1294">
        <v>276.46</v>
      </c>
      <c r="F15" s="1294">
        <v>401.396</v>
      </c>
      <c r="G15" s="1294">
        <v>333.408</v>
      </c>
      <c r="H15" s="1294">
        <v>333.408</v>
      </c>
      <c r="I15" s="1294">
        <v>425.408</v>
      </c>
      <c r="J15" s="1294">
        <v>527.712</v>
      </c>
      <c r="K15" s="1294">
        <v>1120.744</v>
      </c>
      <c r="L15" s="1294">
        <v>532.404</v>
      </c>
      <c r="M15" s="1294">
        <v>365.792</v>
      </c>
      <c r="N15" s="1294">
        <v>777.768</v>
      </c>
      <c r="O15" s="1294">
        <v>321.08</v>
      </c>
    </row>
    <row r="16" ht="18" spans="1:15">
      <c r="A16" s="1355" t="s">
        <v>1447</v>
      </c>
      <c r="B16" s="1294">
        <v>213.532</v>
      </c>
      <c r="C16" s="1294">
        <v>228.528</v>
      </c>
      <c r="D16" s="1294">
        <v>235.244</v>
      </c>
      <c r="E16" s="1294">
        <v>293.94</v>
      </c>
      <c r="F16" s="1294">
        <v>438.196</v>
      </c>
      <c r="G16" s="1294">
        <v>359.26</v>
      </c>
      <c r="H16" s="1294">
        <v>359.26</v>
      </c>
      <c r="I16" s="1294">
        <v>461.012</v>
      </c>
      <c r="J16" s="1294">
        <v>572.792</v>
      </c>
      <c r="K16" s="1294">
        <v>1247.704</v>
      </c>
      <c r="L16" s="1294">
        <v>577.944</v>
      </c>
      <c r="M16" s="1294">
        <v>398.452</v>
      </c>
      <c r="N16" s="1294">
        <v>865.72</v>
      </c>
      <c r="O16" s="1294">
        <v>343.804</v>
      </c>
    </row>
    <row r="17" ht="18" spans="1:15">
      <c r="A17" s="1355" t="s">
        <v>1458</v>
      </c>
      <c r="B17" s="1294">
        <v>231.104</v>
      </c>
      <c r="C17" s="1294">
        <v>240.396</v>
      </c>
      <c r="D17" s="1294">
        <v>247.572</v>
      </c>
      <c r="E17" s="1294">
        <v>313.996</v>
      </c>
      <c r="F17" s="1294">
        <v>469.292</v>
      </c>
      <c r="G17" s="1294">
        <v>388.608</v>
      </c>
      <c r="H17" s="1294">
        <v>389.896</v>
      </c>
      <c r="I17" s="1294">
        <v>485.76</v>
      </c>
      <c r="J17" s="1294">
        <v>602.968</v>
      </c>
      <c r="K17" s="1294">
        <v>1306.952</v>
      </c>
      <c r="L17" s="1294">
        <v>608.304</v>
      </c>
      <c r="M17" s="1294">
        <v>438.012</v>
      </c>
      <c r="N17" s="1294">
        <v>907.672</v>
      </c>
      <c r="O17" s="1294">
        <v>374.716</v>
      </c>
    </row>
    <row r="18" ht="18" spans="1:15">
      <c r="A18" s="1355" t="s">
        <v>1469</v>
      </c>
      <c r="B18" s="1294">
        <v>248.676</v>
      </c>
      <c r="C18" s="1294">
        <v>252.264</v>
      </c>
      <c r="D18" s="1294">
        <v>259.9</v>
      </c>
      <c r="E18" s="1294">
        <v>333.96</v>
      </c>
      <c r="F18" s="1294">
        <v>500.388</v>
      </c>
      <c r="G18" s="1294">
        <v>417.864</v>
      </c>
      <c r="H18" s="1294">
        <v>420.44</v>
      </c>
      <c r="I18" s="1294">
        <v>510.416</v>
      </c>
      <c r="J18" s="1294">
        <v>633.052</v>
      </c>
      <c r="K18" s="1294">
        <v>1366.2</v>
      </c>
      <c r="L18" s="1294">
        <v>638.664</v>
      </c>
      <c r="M18" s="1294">
        <v>477.572</v>
      </c>
      <c r="N18" s="1294">
        <v>949.532</v>
      </c>
      <c r="O18" s="1294">
        <v>405.536</v>
      </c>
    </row>
    <row r="19" ht="18" spans="1:15">
      <c r="A19" s="1355" t="s">
        <v>1480</v>
      </c>
      <c r="B19" s="1294">
        <v>266.156</v>
      </c>
      <c r="C19" s="1294">
        <v>264.04</v>
      </c>
      <c r="D19" s="1294">
        <v>272.228</v>
      </c>
      <c r="E19" s="1294">
        <v>353.924</v>
      </c>
      <c r="F19" s="1294">
        <v>531.484</v>
      </c>
      <c r="G19" s="1294">
        <v>447.212</v>
      </c>
      <c r="H19" s="1294">
        <v>451.076</v>
      </c>
      <c r="I19" s="1294">
        <v>535.164</v>
      </c>
      <c r="J19" s="1294">
        <v>663.228</v>
      </c>
      <c r="K19" s="1294">
        <v>1425.448</v>
      </c>
      <c r="L19" s="1294">
        <v>669.116</v>
      </c>
      <c r="M19" s="1294">
        <v>517.132</v>
      </c>
      <c r="N19" s="1294">
        <v>991.392</v>
      </c>
      <c r="O19" s="1294">
        <v>436.356</v>
      </c>
    </row>
    <row r="20" ht="18" spans="1:15">
      <c r="A20" s="1355" t="s">
        <v>1490</v>
      </c>
      <c r="B20" s="1294">
        <v>283.728</v>
      </c>
      <c r="C20" s="1294">
        <v>275.908</v>
      </c>
      <c r="D20" s="1294">
        <v>284.556</v>
      </c>
      <c r="E20" s="1294">
        <v>373.888</v>
      </c>
      <c r="F20" s="1294">
        <v>562.58</v>
      </c>
      <c r="G20" s="1294">
        <v>476.468</v>
      </c>
      <c r="H20" s="1294">
        <v>481.62</v>
      </c>
      <c r="I20" s="1294">
        <v>559.912</v>
      </c>
      <c r="J20" s="1294">
        <v>693.404</v>
      </c>
      <c r="K20" s="1294">
        <v>1484.604</v>
      </c>
      <c r="L20" s="1294">
        <v>699.476</v>
      </c>
      <c r="M20" s="1294">
        <v>556.692</v>
      </c>
      <c r="N20" s="1294">
        <v>1033.344</v>
      </c>
      <c r="O20" s="1294">
        <v>467.176</v>
      </c>
    </row>
    <row r="21" ht="18" spans="1:15">
      <c r="A21" s="1355" t="s">
        <v>1501</v>
      </c>
      <c r="B21" s="1294">
        <v>301.3</v>
      </c>
      <c r="C21" s="1294">
        <v>287.684</v>
      </c>
      <c r="D21" s="1294">
        <v>296.884</v>
      </c>
      <c r="E21" s="1294">
        <v>393.852</v>
      </c>
      <c r="F21" s="1294">
        <v>593.676</v>
      </c>
      <c r="G21" s="1294">
        <v>505.816</v>
      </c>
      <c r="H21" s="1294">
        <v>512.256</v>
      </c>
      <c r="I21" s="1294">
        <v>584.66</v>
      </c>
      <c r="J21" s="1294">
        <v>723.58</v>
      </c>
      <c r="K21" s="1294">
        <v>1543.852</v>
      </c>
      <c r="L21" s="1294">
        <v>729.928</v>
      </c>
      <c r="M21" s="1294">
        <v>596.252</v>
      </c>
      <c r="N21" s="1294">
        <v>1075.204</v>
      </c>
      <c r="O21" s="1294">
        <v>497.996</v>
      </c>
    </row>
    <row r="22" ht="18" spans="1:15">
      <c r="A22" s="1355" t="s">
        <v>1512</v>
      </c>
      <c r="B22" s="1294">
        <v>318.872</v>
      </c>
      <c r="C22" s="1294">
        <v>299.552</v>
      </c>
      <c r="D22" s="1294">
        <v>309.212</v>
      </c>
      <c r="E22" s="1294">
        <v>413.816</v>
      </c>
      <c r="F22" s="1294">
        <v>624.772</v>
      </c>
      <c r="G22" s="1294">
        <v>535.072</v>
      </c>
      <c r="H22" s="1294">
        <v>542.8</v>
      </c>
      <c r="I22" s="1294">
        <v>609.408</v>
      </c>
      <c r="J22" s="1294">
        <v>753.664</v>
      </c>
      <c r="K22" s="1294">
        <v>1603.1</v>
      </c>
      <c r="L22" s="1294">
        <v>760.288</v>
      </c>
      <c r="M22" s="1294">
        <v>635.812</v>
      </c>
      <c r="N22" s="1294">
        <v>1117.064</v>
      </c>
      <c r="O22" s="1294">
        <v>528.816</v>
      </c>
    </row>
    <row r="23" ht="18" spans="1:15">
      <c r="A23" s="1355" t="s">
        <v>1523</v>
      </c>
      <c r="B23" s="1294">
        <v>336.352</v>
      </c>
      <c r="C23" s="1294">
        <v>311.42</v>
      </c>
      <c r="D23" s="1294">
        <v>321.54</v>
      </c>
      <c r="E23" s="1294">
        <v>433.78</v>
      </c>
      <c r="F23" s="1294">
        <v>655.868</v>
      </c>
      <c r="G23" s="1294">
        <v>564.42</v>
      </c>
      <c r="H23" s="1294">
        <v>573.436</v>
      </c>
      <c r="I23" s="1294">
        <v>634.156</v>
      </c>
      <c r="J23" s="1294">
        <v>783.84</v>
      </c>
      <c r="K23" s="1294">
        <v>1662.348</v>
      </c>
      <c r="L23" s="1294">
        <v>790.648</v>
      </c>
      <c r="M23" s="1294">
        <v>675.372</v>
      </c>
      <c r="N23" s="1294">
        <v>1159.016</v>
      </c>
      <c r="O23" s="1294">
        <v>559.636</v>
      </c>
    </row>
    <row r="24" ht="18" spans="1:15">
      <c r="A24" s="1355" t="s">
        <v>1533</v>
      </c>
      <c r="B24" s="1294">
        <v>353.924</v>
      </c>
      <c r="C24" s="1294">
        <v>323.196</v>
      </c>
      <c r="D24" s="1294">
        <v>333.868</v>
      </c>
      <c r="E24" s="1294">
        <v>453.744</v>
      </c>
      <c r="F24" s="1294">
        <v>686.964</v>
      </c>
      <c r="G24" s="1294">
        <v>593.676</v>
      </c>
      <c r="H24" s="1294">
        <v>603.98</v>
      </c>
      <c r="I24" s="1294">
        <v>658.904</v>
      </c>
      <c r="J24" s="1294">
        <v>814.016</v>
      </c>
      <c r="K24" s="1294">
        <v>1721.596</v>
      </c>
      <c r="L24" s="1294">
        <v>821.1</v>
      </c>
      <c r="M24" s="1294">
        <v>714.932</v>
      </c>
      <c r="N24" s="1294">
        <v>1200.876</v>
      </c>
      <c r="O24" s="1294">
        <v>590.456</v>
      </c>
    </row>
    <row r="25" ht="18" spans="1:15">
      <c r="A25" s="1355" t="s">
        <v>1544</v>
      </c>
      <c r="B25" s="1294">
        <v>371.496</v>
      </c>
      <c r="C25" s="1294">
        <v>335.064</v>
      </c>
      <c r="D25" s="1294">
        <v>346.196</v>
      </c>
      <c r="E25" s="1294">
        <v>473.8</v>
      </c>
      <c r="F25" s="1294">
        <v>718.06</v>
      </c>
      <c r="G25" s="1294">
        <v>623.024</v>
      </c>
      <c r="H25" s="1294">
        <v>634.616</v>
      </c>
      <c r="I25" s="1294">
        <v>683.652</v>
      </c>
      <c r="J25" s="1294">
        <v>844.192</v>
      </c>
      <c r="K25" s="1294">
        <v>1780.844</v>
      </c>
      <c r="L25" s="1294">
        <v>851.46</v>
      </c>
      <c r="M25" s="1294">
        <v>754.492</v>
      </c>
      <c r="N25" s="1294">
        <v>1242.828</v>
      </c>
      <c r="O25" s="1294">
        <v>621.368</v>
      </c>
    </row>
    <row r="26" ht="18" spans="1:15">
      <c r="A26" s="1355" t="s">
        <v>1555</v>
      </c>
      <c r="B26" s="1294">
        <v>389.068</v>
      </c>
      <c r="C26" s="1294">
        <v>346.932</v>
      </c>
      <c r="D26" s="1294">
        <v>358.524</v>
      </c>
      <c r="E26" s="1294">
        <v>493.764</v>
      </c>
      <c r="F26" s="1294">
        <v>749.156</v>
      </c>
      <c r="G26" s="1294">
        <v>652.28</v>
      </c>
      <c r="H26" s="1294">
        <v>665.16</v>
      </c>
      <c r="I26" s="1294">
        <v>708.308</v>
      </c>
      <c r="J26" s="1294">
        <v>874.276</v>
      </c>
      <c r="K26" s="1294">
        <v>1840.092</v>
      </c>
      <c r="L26" s="1294">
        <v>881.82</v>
      </c>
      <c r="M26" s="1294">
        <v>794.052</v>
      </c>
      <c r="N26" s="1294">
        <v>1284.688</v>
      </c>
      <c r="O26" s="1294">
        <v>652.188</v>
      </c>
    </row>
    <row r="27" ht="18" spans="1:15">
      <c r="A27" s="1355" t="s">
        <v>1566</v>
      </c>
      <c r="B27" s="1294">
        <v>401.672</v>
      </c>
      <c r="C27" s="1294">
        <v>359.168</v>
      </c>
      <c r="D27" s="1294">
        <v>370.576</v>
      </c>
      <c r="E27" s="1294">
        <v>510.14</v>
      </c>
      <c r="F27" s="1294">
        <v>775.744</v>
      </c>
      <c r="G27" s="1294">
        <v>679.236</v>
      </c>
      <c r="H27" s="1294">
        <v>677.488</v>
      </c>
      <c r="I27" s="1294">
        <v>731.676</v>
      </c>
      <c r="J27" s="1294">
        <v>897.552</v>
      </c>
      <c r="K27" s="1294">
        <v>1892.072</v>
      </c>
      <c r="L27" s="1294">
        <v>905.28</v>
      </c>
      <c r="M27" s="1294">
        <v>833.612</v>
      </c>
      <c r="N27" s="1294">
        <v>1329.676</v>
      </c>
      <c r="O27" s="1294">
        <v>682.916</v>
      </c>
    </row>
    <row r="28" ht="18" spans="1:15">
      <c r="A28" s="1355" t="s">
        <v>1577</v>
      </c>
      <c r="B28" s="1294">
        <v>414.184</v>
      </c>
      <c r="C28" s="1294">
        <v>371.404</v>
      </c>
      <c r="D28" s="1294">
        <v>383.456</v>
      </c>
      <c r="E28" s="1294">
        <v>526.516</v>
      </c>
      <c r="F28" s="1294">
        <v>802.24</v>
      </c>
      <c r="G28" s="1294">
        <v>708.4</v>
      </c>
      <c r="H28" s="1294">
        <v>707.94</v>
      </c>
      <c r="I28" s="1294">
        <v>755.044</v>
      </c>
      <c r="J28" s="1294">
        <v>920.828</v>
      </c>
      <c r="K28" s="1294">
        <v>1943.96</v>
      </c>
      <c r="L28" s="1294">
        <v>928.74</v>
      </c>
      <c r="M28" s="1294">
        <v>873.172</v>
      </c>
      <c r="N28" s="1294">
        <v>1374.664</v>
      </c>
      <c r="O28" s="1294">
        <v>713.552</v>
      </c>
    </row>
    <row r="29" ht="18" spans="1:15">
      <c r="A29" s="1355" t="s">
        <v>1588</v>
      </c>
      <c r="B29" s="1294">
        <v>426.788</v>
      </c>
      <c r="C29" s="1294">
        <v>383.64</v>
      </c>
      <c r="D29" s="1294">
        <v>396.336</v>
      </c>
      <c r="E29" s="1294">
        <v>542.984</v>
      </c>
      <c r="F29" s="1294">
        <v>828.736</v>
      </c>
      <c r="G29" s="1294">
        <v>737.564</v>
      </c>
      <c r="H29" s="1294">
        <v>738.392</v>
      </c>
      <c r="I29" s="1294">
        <v>778.412</v>
      </c>
      <c r="J29" s="1294">
        <v>944.104</v>
      </c>
      <c r="K29" s="1294">
        <v>1995.94</v>
      </c>
      <c r="L29" s="1294">
        <v>952.2</v>
      </c>
      <c r="M29" s="1294">
        <v>912.732</v>
      </c>
      <c r="N29" s="1294">
        <v>1419.652</v>
      </c>
      <c r="O29" s="1294">
        <v>744.28</v>
      </c>
    </row>
    <row r="30" ht="18" spans="1:15">
      <c r="A30" s="1355" t="s">
        <v>1599</v>
      </c>
      <c r="B30" s="1294">
        <v>439.392</v>
      </c>
      <c r="C30" s="1294">
        <v>395.876</v>
      </c>
      <c r="D30" s="1294">
        <v>409.216</v>
      </c>
      <c r="E30" s="1294">
        <v>559.36</v>
      </c>
      <c r="F30" s="1294">
        <v>855.232</v>
      </c>
      <c r="G30" s="1294">
        <v>766.82</v>
      </c>
      <c r="H30" s="1294">
        <v>768.844</v>
      </c>
      <c r="I30" s="1294">
        <v>801.78</v>
      </c>
      <c r="J30" s="1294">
        <v>967.288</v>
      </c>
      <c r="K30" s="1294">
        <v>2047.92</v>
      </c>
      <c r="L30" s="1294">
        <v>975.568</v>
      </c>
      <c r="M30" s="1294">
        <v>952.292</v>
      </c>
      <c r="N30" s="1294">
        <v>1464.64</v>
      </c>
      <c r="O30" s="1294">
        <v>775.008</v>
      </c>
    </row>
    <row r="31" ht="18" spans="1:15">
      <c r="A31" s="1355" t="s">
        <v>1608</v>
      </c>
      <c r="B31" s="1294">
        <v>451.996</v>
      </c>
      <c r="C31" s="1294">
        <v>408.112</v>
      </c>
      <c r="D31" s="1294">
        <v>422.096</v>
      </c>
      <c r="E31" s="1294">
        <v>575.828</v>
      </c>
      <c r="F31" s="1294">
        <v>881.728</v>
      </c>
      <c r="G31" s="1294">
        <v>795.984</v>
      </c>
      <c r="H31" s="1294">
        <v>799.296</v>
      </c>
      <c r="I31" s="1294">
        <v>825.148</v>
      </c>
      <c r="J31" s="1294">
        <v>990.564</v>
      </c>
      <c r="K31" s="1294">
        <v>2099.9</v>
      </c>
      <c r="L31" s="1294">
        <v>999.028</v>
      </c>
      <c r="M31" s="1294">
        <v>991.852</v>
      </c>
      <c r="N31" s="1294">
        <v>1509.628</v>
      </c>
      <c r="O31" s="1294">
        <v>805.736</v>
      </c>
    </row>
    <row r="32" ht="18" spans="1:15">
      <c r="A32" s="1355" t="s">
        <v>1619</v>
      </c>
      <c r="B32" s="1294">
        <v>464.6</v>
      </c>
      <c r="C32" s="1294">
        <v>420.348</v>
      </c>
      <c r="D32" s="1294">
        <v>434.976</v>
      </c>
      <c r="E32" s="1294">
        <v>592.204</v>
      </c>
      <c r="F32" s="1294">
        <v>908.224</v>
      </c>
      <c r="G32" s="1294">
        <v>825.148</v>
      </c>
      <c r="H32" s="1294">
        <v>829.748</v>
      </c>
      <c r="I32" s="1294">
        <v>848.516</v>
      </c>
      <c r="J32" s="1294">
        <v>1013.84</v>
      </c>
      <c r="K32" s="1294">
        <v>2151.88</v>
      </c>
      <c r="L32" s="1294">
        <v>1022.488</v>
      </c>
      <c r="M32" s="1294">
        <v>1031.412</v>
      </c>
      <c r="N32" s="1294">
        <v>1554.616</v>
      </c>
      <c r="O32" s="1294">
        <v>836.464</v>
      </c>
    </row>
    <row r="33" ht="18" spans="1:15">
      <c r="A33" s="1355" t="s">
        <v>1630</v>
      </c>
      <c r="B33" s="1294">
        <v>477.204</v>
      </c>
      <c r="C33" s="1294">
        <v>432.584</v>
      </c>
      <c r="D33" s="1294">
        <v>447.856</v>
      </c>
      <c r="E33" s="1294">
        <v>608.58</v>
      </c>
      <c r="F33" s="1294">
        <v>934.72</v>
      </c>
      <c r="G33" s="1294">
        <v>854.312</v>
      </c>
      <c r="H33" s="1294">
        <v>860.2</v>
      </c>
      <c r="I33" s="1294">
        <v>871.884</v>
      </c>
      <c r="J33" s="1294">
        <v>1037.116</v>
      </c>
      <c r="K33" s="1294">
        <v>2203.86</v>
      </c>
      <c r="L33" s="1294">
        <v>1045.948</v>
      </c>
      <c r="M33" s="1294">
        <v>1070.972</v>
      </c>
      <c r="N33" s="1294">
        <v>1599.604</v>
      </c>
      <c r="O33" s="1294">
        <v>867.192</v>
      </c>
    </row>
    <row r="34" ht="18" spans="1:15">
      <c r="A34" s="1355" t="s">
        <v>1641</v>
      </c>
      <c r="B34" s="1294">
        <v>489.808</v>
      </c>
      <c r="C34" s="1294">
        <v>444.82</v>
      </c>
      <c r="D34" s="1294">
        <v>460.736</v>
      </c>
      <c r="E34" s="1294">
        <v>625.048</v>
      </c>
      <c r="F34" s="1294">
        <v>961.216</v>
      </c>
      <c r="G34" s="1294">
        <v>883.568</v>
      </c>
      <c r="H34" s="1294">
        <v>890.652</v>
      </c>
      <c r="I34" s="1294">
        <v>895.16</v>
      </c>
      <c r="J34" s="1294">
        <v>1060.3</v>
      </c>
      <c r="K34" s="1294">
        <v>2255.84</v>
      </c>
      <c r="L34" s="1294">
        <v>1069.316</v>
      </c>
      <c r="M34" s="1294">
        <v>1110.532</v>
      </c>
      <c r="N34" s="1294">
        <v>1644.592</v>
      </c>
      <c r="O34" s="1294">
        <v>897.92</v>
      </c>
    </row>
    <row r="35" ht="18" spans="1:15">
      <c r="A35" s="1355" t="s">
        <v>1651</v>
      </c>
      <c r="B35" s="1294">
        <v>502.412</v>
      </c>
      <c r="C35" s="1294">
        <v>457.056</v>
      </c>
      <c r="D35" s="1294">
        <v>473.616</v>
      </c>
      <c r="E35" s="1294">
        <v>641.424</v>
      </c>
      <c r="F35" s="1294">
        <v>987.804</v>
      </c>
      <c r="G35" s="1294">
        <v>912.732</v>
      </c>
      <c r="H35" s="1294">
        <v>921.104</v>
      </c>
      <c r="I35" s="1294">
        <v>918.528</v>
      </c>
      <c r="J35" s="1294">
        <v>1083.576</v>
      </c>
      <c r="K35" s="1294">
        <v>2307.82</v>
      </c>
      <c r="L35" s="1294">
        <v>1092.776</v>
      </c>
      <c r="M35" s="1294">
        <v>1150.092</v>
      </c>
      <c r="N35" s="1294">
        <v>1689.58</v>
      </c>
      <c r="O35" s="1294">
        <v>928.648</v>
      </c>
    </row>
    <row r="36" ht="18" spans="1:15">
      <c r="A36" s="1355" t="s">
        <v>1661</v>
      </c>
      <c r="B36" s="1294">
        <v>514.924</v>
      </c>
      <c r="C36" s="1294">
        <v>469.292</v>
      </c>
      <c r="D36" s="1294">
        <v>486.496</v>
      </c>
      <c r="E36" s="1294">
        <v>657.8</v>
      </c>
      <c r="F36" s="1294">
        <v>1014.3</v>
      </c>
      <c r="G36" s="1294">
        <v>941.896</v>
      </c>
      <c r="H36" s="1294">
        <v>951.556</v>
      </c>
      <c r="I36" s="1294">
        <v>941.896</v>
      </c>
      <c r="J36" s="1294">
        <v>1106.852</v>
      </c>
      <c r="K36" s="1294">
        <v>2359.708</v>
      </c>
      <c r="L36" s="1294">
        <v>1116.236</v>
      </c>
      <c r="M36" s="1294">
        <v>1189.652</v>
      </c>
      <c r="N36" s="1294">
        <v>1734.568</v>
      </c>
      <c r="O36" s="1294">
        <v>959.284</v>
      </c>
    </row>
    <row r="37" ht="18" spans="1:15">
      <c r="A37" s="1355" t="s">
        <v>1672</v>
      </c>
      <c r="B37" s="1294">
        <v>527.528</v>
      </c>
      <c r="C37" s="1294">
        <v>481.528</v>
      </c>
      <c r="D37" s="1294">
        <v>499.376</v>
      </c>
      <c r="E37" s="1294">
        <v>674.268</v>
      </c>
      <c r="F37" s="1294">
        <v>1040.796</v>
      </c>
      <c r="G37" s="1294">
        <v>971.06</v>
      </c>
      <c r="H37" s="1294">
        <v>982.008</v>
      </c>
      <c r="I37" s="1294">
        <v>965.264</v>
      </c>
      <c r="J37" s="1294">
        <v>1130.128</v>
      </c>
      <c r="K37" s="1294">
        <v>2411.688</v>
      </c>
      <c r="L37" s="1294">
        <v>1139.696</v>
      </c>
      <c r="M37" s="1294">
        <v>1229.212</v>
      </c>
      <c r="N37" s="1294">
        <v>1779.556</v>
      </c>
      <c r="O37" s="1294">
        <v>990.012</v>
      </c>
    </row>
    <row r="38" ht="18" spans="1:15">
      <c r="A38" s="1355" t="s">
        <v>1683</v>
      </c>
      <c r="B38" s="1294">
        <v>540.132</v>
      </c>
      <c r="C38" s="1294">
        <v>493.764</v>
      </c>
      <c r="D38" s="1294">
        <v>512.256</v>
      </c>
      <c r="E38" s="1294">
        <v>690.644</v>
      </c>
      <c r="F38" s="1294">
        <v>1067.292</v>
      </c>
      <c r="G38" s="1294">
        <v>1000.316</v>
      </c>
      <c r="H38" s="1294">
        <v>1012.46</v>
      </c>
      <c r="I38" s="1294">
        <v>988.632</v>
      </c>
      <c r="J38" s="1294">
        <v>1153.312</v>
      </c>
      <c r="K38" s="1294">
        <v>2463.668</v>
      </c>
      <c r="L38" s="1294">
        <v>1163.064</v>
      </c>
      <c r="M38" s="1294">
        <v>1268.772</v>
      </c>
      <c r="N38" s="1294">
        <v>1824.544</v>
      </c>
      <c r="O38" s="1294">
        <v>1020.74</v>
      </c>
    </row>
    <row r="39" ht="18" spans="1:15">
      <c r="A39" s="1355" t="s">
        <v>1693</v>
      </c>
      <c r="B39" s="1294">
        <v>552.736</v>
      </c>
      <c r="C39" s="1294">
        <v>506</v>
      </c>
      <c r="D39" s="1294">
        <v>525.136</v>
      </c>
      <c r="E39" s="1294">
        <v>707.112</v>
      </c>
      <c r="F39" s="1294">
        <v>1093.788</v>
      </c>
      <c r="G39" s="1294">
        <v>1029.48</v>
      </c>
      <c r="H39" s="1294">
        <v>1042.912</v>
      </c>
      <c r="I39" s="1294">
        <v>1012</v>
      </c>
      <c r="J39" s="1294">
        <v>1176.588</v>
      </c>
      <c r="K39" s="1294">
        <v>2515.648</v>
      </c>
      <c r="L39" s="1294">
        <v>1186.524</v>
      </c>
      <c r="M39" s="1294">
        <v>1308.332</v>
      </c>
      <c r="N39" s="1294">
        <v>1869.532</v>
      </c>
      <c r="O39" s="1294">
        <v>1051.468</v>
      </c>
    </row>
    <row r="40" ht="18" spans="1:15">
      <c r="A40" s="1355" t="s">
        <v>1704</v>
      </c>
      <c r="B40" s="1294">
        <v>565.34</v>
      </c>
      <c r="C40" s="1294">
        <v>518.236</v>
      </c>
      <c r="D40" s="1294">
        <v>538.016</v>
      </c>
      <c r="E40" s="1294">
        <v>723.488</v>
      </c>
      <c r="F40" s="1294">
        <v>1120.284</v>
      </c>
      <c r="G40" s="1294">
        <v>1058.644</v>
      </c>
      <c r="H40" s="1294">
        <v>1073.364</v>
      </c>
      <c r="I40" s="1294">
        <v>1035.368</v>
      </c>
      <c r="J40" s="1294">
        <v>1199.864</v>
      </c>
      <c r="K40" s="1294">
        <v>2567.628</v>
      </c>
      <c r="L40" s="1294">
        <v>1209.984</v>
      </c>
      <c r="M40" s="1294">
        <v>1347.892</v>
      </c>
      <c r="N40" s="1294">
        <v>1914.52</v>
      </c>
      <c r="O40" s="1294">
        <v>1082.196</v>
      </c>
    </row>
    <row r="41" ht="18" spans="1:15">
      <c r="A41" s="1355" t="s">
        <v>1713</v>
      </c>
      <c r="B41" s="1294">
        <v>577.944</v>
      </c>
      <c r="C41" s="1294">
        <v>530.472</v>
      </c>
      <c r="D41" s="1294">
        <v>550.896</v>
      </c>
      <c r="E41" s="1294">
        <v>739.864</v>
      </c>
      <c r="F41" s="1294">
        <v>1146.78</v>
      </c>
      <c r="G41" s="1294">
        <v>1087.808</v>
      </c>
      <c r="H41" s="1294">
        <v>1103.816</v>
      </c>
      <c r="I41" s="1294">
        <v>1058.736</v>
      </c>
      <c r="J41" s="1294">
        <v>1223.14</v>
      </c>
      <c r="K41" s="1294">
        <v>2619.608</v>
      </c>
      <c r="L41" s="1294">
        <v>1233.444</v>
      </c>
      <c r="M41" s="1294">
        <v>1387.452</v>
      </c>
      <c r="N41" s="1294">
        <v>1959.508</v>
      </c>
      <c r="O41" s="1294">
        <v>1112.924</v>
      </c>
    </row>
    <row r="42" ht="18" spans="1:15">
      <c r="A42" s="1355" t="s">
        <v>1724</v>
      </c>
      <c r="B42" s="1294">
        <v>590.548</v>
      </c>
      <c r="C42" s="1294">
        <v>542.708</v>
      </c>
      <c r="D42" s="1294">
        <v>563.776</v>
      </c>
      <c r="E42" s="1294">
        <v>756.332</v>
      </c>
      <c r="F42" s="1294">
        <v>1173.276</v>
      </c>
      <c r="G42" s="1294">
        <v>1117.064</v>
      </c>
      <c r="H42" s="1294">
        <v>1134.268</v>
      </c>
      <c r="I42" s="1294">
        <v>1082.012</v>
      </c>
      <c r="J42" s="1294">
        <v>1246.324</v>
      </c>
      <c r="K42" s="1294">
        <v>2671.588</v>
      </c>
      <c r="L42" s="1294">
        <v>1256.812</v>
      </c>
      <c r="M42" s="1294">
        <v>1427.012</v>
      </c>
      <c r="N42" s="1294">
        <v>2004.496</v>
      </c>
      <c r="O42" s="1294">
        <v>1143.652</v>
      </c>
    </row>
    <row r="43" ht="18" spans="1:15">
      <c r="A43" s="1355" t="s">
        <v>1735</v>
      </c>
      <c r="B43" s="1294">
        <v>603.152</v>
      </c>
      <c r="C43" s="1294">
        <v>554.944</v>
      </c>
      <c r="D43" s="1294">
        <v>576.656</v>
      </c>
      <c r="E43" s="1294">
        <v>772.708</v>
      </c>
      <c r="F43" s="1294">
        <v>1199.864</v>
      </c>
      <c r="G43" s="1294">
        <v>1146.228</v>
      </c>
      <c r="H43" s="1294">
        <v>1164.72</v>
      </c>
      <c r="I43" s="1294">
        <v>1105.38</v>
      </c>
      <c r="J43" s="1294">
        <v>1269.6</v>
      </c>
      <c r="K43" s="1294">
        <v>2723.568</v>
      </c>
      <c r="L43" s="1294">
        <v>1280.272</v>
      </c>
      <c r="M43" s="1294">
        <v>1466.572</v>
      </c>
      <c r="N43" s="1294">
        <v>2049.484</v>
      </c>
      <c r="O43" s="1294">
        <v>1174.38</v>
      </c>
    </row>
    <row r="44" ht="18" spans="1:15">
      <c r="A44" s="1355" t="s">
        <v>1746</v>
      </c>
      <c r="B44" s="1294">
        <v>615.664</v>
      </c>
      <c r="C44" s="1294">
        <v>567.18</v>
      </c>
      <c r="D44" s="1294">
        <v>589.536</v>
      </c>
      <c r="E44" s="1294">
        <v>789.084</v>
      </c>
      <c r="F44" s="1294">
        <v>1226.36</v>
      </c>
      <c r="G44" s="1294">
        <v>1175.392</v>
      </c>
      <c r="H44" s="1294">
        <v>1195.172</v>
      </c>
      <c r="I44" s="1294">
        <v>1128.748</v>
      </c>
      <c r="J44" s="1294">
        <v>1292.876</v>
      </c>
      <c r="K44" s="1294">
        <v>2775.456</v>
      </c>
      <c r="L44" s="1294">
        <v>1303.732</v>
      </c>
      <c r="M44" s="1294">
        <v>1506.132</v>
      </c>
      <c r="N44" s="1294">
        <v>2094.472</v>
      </c>
      <c r="O44" s="1294">
        <v>1205.016</v>
      </c>
    </row>
    <row r="45" ht="18" spans="1:15">
      <c r="A45" s="1355" t="s">
        <v>1756</v>
      </c>
      <c r="B45" s="1294">
        <v>628.268</v>
      </c>
      <c r="C45" s="1294">
        <v>579.416</v>
      </c>
      <c r="D45" s="1294">
        <v>602.416</v>
      </c>
      <c r="E45" s="1294">
        <v>805.552</v>
      </c>
      <c r="F45" s="1294">
        <v>1252.856</v>
      </c>
      <c r="G45" s="1294">
        <v>1204.556</v>
      </c>
      <c r="H45" s="1294">
        <v>1225.624</v>
      </c>
      <c r="I45" s="1294">
        <v>1152.116</v>
      </c>
      <c r="J45" s="1294">
        <v>1316.152</v>
      </c>
      <c r="K45" s="1294">
        <v>2827.436</v>
      </c>
      <c r="L45" s="1294">
        <v>1327.192</v>
      </c>
      <c r="M45" s="1294">
        <v>1545.692</v>
      </c>
      <c r="N45" s="1294">
        <v>2139.46</v>
      </c>
      <c r="O45" s="1294">
        <v>1235.744</v>
      </c>
    </row>
    <row r="46" ht="18" spans="1:15">
      <c r="A46" s="1355" t="s">
        <v>1766</v>
      </c>
      <c r="B46" s="1294">
        <v>640.872</v>
      </c>
      <c r="C46" s="1294">
        <v>591.652</v>
      </c>
      <c r="D46" s="1294">
        <v>615.296</v>
      </c>
      <c r="E46" s="1294">
        <v>821.928</v>
      </c>
      <c r="F46" s="1294">
        <v>1279.352</v>
      </c>
      <c r="G46" s="1294">
        <v>1233.812</v>
      </c>
      <c r="H46" s="1294">
        <v>1256.076</v>
      </c>
      <c r="I46" s="1294">
        <v>1175.484</v>
      </c>
      <c r="J46" s="1294">
        <v>1339.336</v>
      </c>
      <c r="K46" s="1294">
        <v>2879.416</v>
      </c>
      <c r="L46" s="1294">
        <v>1350.56</v>
      </c>
      <c r="M46" s="1294">
        <v>1585.252</v>
      </c>
      <c r="N46" s="1294">
        <v>2184.448</v>
      </c>
      <c r="O46" s="1294">
        <v>1266.472</v>
      </c>
    </row>
    <row r="47" ht="18" spans="1:15">
      <c r="A47" s="1355">
        <v>20.5</v>
      </c>
      <c r="B47" s="1294">
        <v>634.248</v>
      </c>
      <c r="C47" s="1294">
        <v>588.34</v>
      </c>
      <c r="D47" s="1294">
        <v>612.076</v>
      </c>
      <c r="E47" s="1294">
        <v>813.74</v>
      </c>
      <c r="F47" s="1294">
        <v>1270.52</v>
      </c>
      <c r="G47" s="1294">
        <v>1215.412</v>
      </c>
      <c r="H47" s="1294">
        <v>1237.032</v>
      </c>
      <c r="I47" s="1294">
        <v>1160.948</v>
      </c>
      <c r="J47" s="1294">
        <v>1320.844</v>
      </c>
      <c r="K47" s="1294">
        <v>2833.784</v>
      </c>
      <c r="L47" s="1294">
        <v>1331.884</v>
      </c>
      <c r="M47" s="1294">
        <v>1562.436</v>
      </c>
      <c r="N47" s="1294">
        <v>2152.064</v>
      </c>
      <c r="O47" s="1294">
        <v>1247.152</v>
      </c>
    </row>
    <row r="48" ht="18" spans="1:15">
      <c r="A48" s="1355">
        <v>21</v>
      </c>
      <c r="B48" s="1356">
        <v>617.872</v>
      </c>
      <c r="C48" s="1356">
        <v>573.252</v>
      </c>
      <c r="D48" s="1356">
        <v>598.092</v>
      </c>
      <c r="E48" s="1356">
        <v>803.896</v>
      </c>
      <c r="F48" s="1356">
        <v>1272.084</v>
      </c>
      <c r="G48" s="1356">
        <v>1213.48</v>
      </c>
      <c r="H48" s="1356">
        <v>1235.284</v>
      </c>
      <c r="I48" s="1356">
        <v>1160.212</v>
      </c>
      <c r="J48" s="1356">
        <v>1323.42</v>
      </c>
      <c r="K48" s="1356">
        <v>2876.932</v>
      </c>
      <c r="L48" s="1356">
        <v>1334.644</v>
      </c>
      <c r="M48" s="1356">
        <v>1571.544</v>
      </c>
      <c r="N48" s="1356">
        <v>2177.824</v>
      </c>
      <c r="O48" s="1356">
        <v>1245.68</v>
      </c>
    </row>
    <row r="49" ht="18" spans="1:15">
      <c r="A49" s="1355">
        <v>21.5</v>
      </c>
      <c r="B49" s="1356">
        <v>629.832</v>
      </c>
      <c r="C49" s="1356">
        <v>586.408</v>
      </c>
      <c r="D49" s="1356">
        <v>612.352</v>
      </c>
      <c r="E49" s="1356">
        <v>822.388</v>
      </c>
      <c r="F49" s="1356">
        <v>1301.984</v>
      </c>
      <c r="G49" s="1356">
        <v>1239.884</v>
      </c>
      <c r="H49" s="1356">
        <v>1261.964</v>
      </c>
      <c r="I49" s="1356">
        <v>1187.812</v>
      </c>
      <c r="J49" s="1356">
        <v>1354.24</v>
      </c>
      <c r="K49" s="1356">
        <v>2948.416</v>
      </c>
      <c r="L49" s="1356">
        <v>1365.74</v>
      </c>
      <c r="M49" s="1356">
        <v>1608.896</v>
      </c>
      <c r="N49" s="1356">
        <v>2232.012</v>
      </c>
      <c r="O49" s="1356">
        <v>1272.544</v>
      </c>
    </row>
    <row r="50" ht="18" spans="1:15">
      <c r="A50" s="1355">
        <v>22</v>
      </c>
      <c r="B50" s="1356">
        <v>641.792</v>
      </c>
      <c r="C50" s="1356">
        <v>599.564</v>
      </c>
      <c r="D50" s="1356">
        <v>626.612</v>
      </c>
      <c r="E50" s="1356">
        <v>840.696</v>
      </c>
      <c r="F50" s="1356">
        <v>1331.7</v>
      </c>
      <c r="G50" s="1356">
        <v>1266.196</v>
      </c>
      <c r="H50" s="1356">
        <v>1288.46</v>
      </c>
      <c r="I50" s="1356">
        <v>1215.32</v>
      </c>
      <c r="J50" s="1356">
        <v>1385.06</v>
      </c>
      <c r="K50" s="1356">
        <v>3019.9</v>
      </c>
      <c r="L50" s="1356">
        <v>1396.836</v>
      </c>
      <c r="M50" s="1356">
        <v>1646.248</v>
      </c>
      <c r="N50" s="1356">
        <v>2286.016</v>
      </c>
      <c r="O50" s="1356">
        <v>1299.316</v>
      </c>
    </row>
    <row r="51" ht="18" spans="1:15">
      <c r="A51" s="1355">
        <v>22.5</v>
      </c>
      <c r="B51" s="1356">
        <v>653.752</v>
      </c>
      <c r="C51" s="1356">
        <v>612.72</v>
      </c>
      <c r="D51" s="1356">
        <v>640.872</v>
      </c>
      <c r="E51" s="1356">
        <v>859.188</v>
      </c>
      <c r="F51" s="1356">
        <v>1361.6</v>
      </c>
      <c r="G51" s="1356">
        <v>1292.6</v>
      </c>
      <c r="H51" s="1356">
        <v>1315.14</v>
      </c>
      <c r="I51" s="1356">
        <v>1242.92</v>
      </c>
      <c r="J51" s="1356">
        <v>1415.88</v>
      </c>
      <c r="K51" s="1356">
        <v>3091.384</v>
      </c>
      <c r="L51" s="1356">
        <v>1427.932</v>
      </c>
      <c r="M51" s="1356">
        <v>1683.6</v>
      </c>
      <c r="N51" s="1356">
        <v>2340.204</v>
      </c>
      <c r="O51" s="1356">
        <v>1326.18</v>
      </c>
    </row>
    <row r="52" ht="18" spans="1:15">
      <c r="A52" s="1355">
        <v>23</v>
      </c>
      <c r="B52" s="1356">
        <v>665.62</v>
      </c>
      <c r="C52" s="1356">
        <v>625.876</v>
      </c>
      <c r="D52" s="1356">
        <v>655.132</v>
      </c>
      <c r="E52" s="1356">
        <v>877.496</v>
      </c>
      <c r="F52" s="1356">
        <v>1391.316</v>
      </c>
      <c r="G52" s="1356">
        <v>1318.912</v>
      </c>
      <c r="H52" s="1356">
        <v>1341.728</v>
      </c>
      <c r="I52" s="1356">
        <v>1270.428</v>
      </c>
      <c r="J52" s="1356">
        <v>1446.7</v>
      </c>
      <c r="K52" s="1356">
        <v>3162.776</v>
      </c>
      <c r="L52" s="1356">
        <v>1459.028</v>
      </c>
      <c r="M52" s="1356">
        <v>1720.952</v>
      </c>
      <c r="N52" s="1356">
        <v>2394.3</v>
      </c>
      <c r="O52" s="1356">
        <v>1352.952</v>
      </c>
    </row>
    <row r="53" ht="18" spans="1:15">
      <c r="A53" s="1355">
        <v>23.5</v>
      </c>
      <c r="B53" s="1356">
        <v>677.672</v>
      </c>
      <c r="C53" s="1356">
        <v>639.124</v>
      </c>
      <c r="D53" s="1356">
        <v>669.392</v>
      </c>
      <c r="E53" s="1356">
        <v>895.988</v>
      </c>
      <c r="F53" s="1356">
        <v>1421.216</v>
      </c>
      <c r="G53" s="1356">
        <v>1345.316</v>
      </c>
      <c r="H53" s="1356">
        <v>1368.316</v>
      </c>
      <c r="I53" s="1356">
        <v>1298.12</v>
      </c>
      <c r="J53" s="1356">
        <v>1477.52</v>
      </c>
      <c r="K53" s="1356">
        <v>3234.26</v>
      </c>
      <c r="L53" s="1356">
        <v>1490.124</v>
      </c>
      <c r="M53" s="1356">
        <v>1758.304</v>
      </c>
      <c r="N53" s="1356">
        <v>2448.396</v>
      </c>
      <c r="O53" s="1356">
        <v>1379.816</v>
      </c>
    </row>
    <row r="54" ht="18" spans="1:15">
      <c r="A54" s="1355">
        <v>24</v>
      </c>
      <c r="B54" s="1356">
        <v>689.54</v>
      </c>
      <c r="C54" s="1356">
        <v>652.188</v>
      </c>
      <c r="D54" s="1356">
        <v>683.652</v>
      </c>
      <c r="E54" s="1356">
        <v>914.388</v>
      </c>
      <c r="F54" s="1356">
        <v>1450.932</v>
      </c>
      <c r="G54" s="1356">
        <v>1371.628</v>
      </c>
      <c r="H54" s="1356">
        <v>1394.904</v>
      </c>
      <c r="I54" s="1356">
        <v>1325.628</v>
      </c>
      <c r="J54" s="1356">
        <v>1508.34</v>
      </c>
      <c r="K54" s="1356">
        <v>3305.652</v>
      </c>
      <c r="L54" s="1356">
        <v>1521.128</v>
      </c>
      <c r="M54" s="1356">
        <v>1795.656</v>
      </c>
      <c r="N54" s="1356">
        <v>2502.492</v>
      </c>
      <c r="O54" s="1356">
        <v>1406.496</v>
      </c>
    </row>
    <row r="55" ht="18" spans="1:15">
      <c r="A55" s="1355">
        <v>24.5</v>
      </c>
      <c r="B55" s="1356">
        <v>701.5</v>
      </c>
      <c r="C55" s="1356">
        <v>665.436</v>
      </c>
      <c r="D55" s="1356">
        <v>697.912</v>
      </c>
      <c r="E55" s="1356">
        <v>932.788</v>
      </c>
      <c r="F55" s="1356">
        <v>1480.832</v>
      </c>
      <c r="G55" s="1356">
        <v>1398.032</v>
      </c>
      <c r="H55" s="1356">
        <v>1421.584</v>
      </c>
      <c r="I55" s="1356">
        <v>1353.228</v>
      </c>
      <c r="J55" s="1356">
        <v>1539.16</v>
      </c>
      <c r="K55" s="1356">
        <v>3377.228</v>
      </c>
      <c r="L55" s="1356">
        <v>1552.316</v>
      </c>
      <c r="M55" s="1356">
        <v>1833.008</v>
      </c>
      <c r="N55" s="1356">
        <v>2556.68</v>
      </c>
      <c r="O55" s="1356">
        <v>1433.36</v>
      </c>
    </row>
    <row r="56" ht="18" spans="1:15">
      <c r="A56" s="1355">
        <v>25</v>
      </c>
      <c r="B56" s="1356">
        <v>713.46</v>
      </c>
      <c r="C56" s="1356">
        <v>678.5</v>
      </c>
      <c r="D56" s="1356">
        <v>712.172</v>
      </c>
      <c r="E56" s="1356">
        <v>951.188</v>
      </c>
      <c r="F56" s="1356">
        <v>1510.64</v>
      </c>
      <c r="G56" s="1356">
        <v>1424.344</v>
      </c>
      <c r="H56" s="1356">
        <v>1448.08</v>
      </c>
      <c r="I56" s="1356">
        <v>1380.736</v>
      </c>
      <c r="J56" s="1356">
        <v>1569.98</v>
      </c>
      <c r="K56" s="1356">
        <v>3448.62</v>
      </c>
      <c r="L56" s="1356">
        <v>1583.32</v>
      </c>
      <c r="M56" s="1356">
        <v>1870.36</v>
      </c>
      <c r="N56" s="1356">
        <v>2610.684</v>
      </c>
      <c r="O56" s="1356">
        <v>1460.132</v>
      </c>
    </row>
    <row r="57" ht="18" spans="1:15">
      <c r="A57" s="1355">
        <v>25.5</v>
      </c>
      <c r="B57" s="1356">
        <v>725.42</v>
      </c>
      <c r="C57" s="1356">
        <v>691.748</v>
      </c>
      <c r="D57" s="1356">
        <v>726.524</v>
      </c>
      <c r="E57" s="1356">
        <v>969.588</v>
      </c>
      <c r="F57" s="1356">
        <v>1540.448</v>
      </c>
      <c r="G57" s="1356">
        <v>1450.748</v>
      </c>
      <c r="H57" s="1356">
        <v>1474.76</v>
      </c>
      <c r="I57" s="1356">
        <v>1408.336</v>
      </c>
      <c r="J57" s="1356">
        <v>1600.8</v>
      </c>
      <c r="K57" s="1356">
        <v>3520.104</v>
      </c>
      <c r="L57" s="1356">
        <v>1614.416</v>
      </c>
      <c r="M57" s="1356">
        <v>1907.712</v>
      </c>
      <c r="N57" s="1356">
        <v>2664.872</v>
      </c>
      <c r="O57" s="1356">
        <v>1486.996</v>
      </c>
    </row>
    <row r="58" ht="18" spans="1:15">
      <c r="A58" s="1355">
        <v>26</v>
      </c>
      <c r="B58" s="1356">
        <v>737.288</v>
      </c>
      <c r="C58" s="1356">
        <v>704.904</v>
      </c>
      <c r="D58" s="1356">
        <v>740.692</v>
      </c>
      <c r="E58" s="1356">
        <v>987.988</v>
      </c>
      <c r="F58" s="1356">
        <v>1570.256</v>
      </c>
      <c r="G58" s="1356">
        <v>1477.06</v>
      </c>
      <c r="H58" s="1356">
        <v>1501.256</v>
      </c>
      <c r="I58" s="1356">
        <v>1435.844</v>
      </c>
      <c r="J58" s="1356">
        <v>1631.62</v>
      </c>
      <c r="K58" s="1356">
        <v>3591.496</v>
      </c>
      <c r="L58" s="1356">
        <v>1645.512</v>
      </c>
      <c r="M58" s="1356">
        <v>1945.064</v>
      </c>
      <c r="N58" s="1356">
        <v>2718.876</v>
      </c>
      <c r="O58" s="1356">
        <v>1513.768</v>
      </c>
    </row>
    <row r="59" ht="18" spans="1:15">
      <c r="A59" s="1355">
        <v>26.5</v>
      </c>
      <c r="B59" s="1356">
        <v>749.34</v>
      </c>
      <c r="C59" s="1356">
        <v>718.06</v>
      </c>
      <c r="D59" s="1356">
        <v>755.044</v>
      </c>
      <c r="E59" s="1356">
        <v>1006.48</v>
      </c>
      <c r="F59" s="1356">
        <v>1600.064</v>
      </c>
      <c r="G59" s="1356">
        <v>1503.464</v>
      </c>
      <c r="H59" s="1356">
        <v>1527.936</v>
      </c>
      <c r="I59" s="1356">
        <v>1463.444</v>
      </c>
      <c r="J59" s="1356">
        <v>1662.44</v>
      </c>
      <c r="K59" s="1356">
        <v>3662.98</v>
      </c>
      <c r="L59" s="1356">
        <v>1676.608</v>
      </c>
      <c r="M59" s="1356">
        <v>1982.416</v>
      </c>
      <c r="N59" s="1356">
        <v>2773.064</v>
      </c>
      <c r="O59" s="1356">
        <v>1540.632</v>
      </c>
    </row>
    <row r="60" ht="18" spans="1:15">
      <c r="A60" s="1355">
        <v>27</v>
      </c>
      <c r="B60" s="1356">
        <v>761.208</v>
      </c>
      <c r="C60" s="1356">
        <v>731.216</v>
      </c>
      <c r="D60" s="1356">
        <v>769.212</v>
      </c>
      <c r="E60" s="1356">
        <v>1024.788</v>
      </c>
      <c r="F60" s="1356">
        <v>1629.872</v>
      </c>
      <c r="G60" s="1356">
        <v>1529.776</v>
      </c>
      <c r="H60" s="1356">
        <v>1554.524</v>
      </c>
      <c r="I60" s="1356">
        <v>1491.044</v>
      </c>
      <c r="J60" s="1356">
        <v>1693.26</v>
      </c>
      <c r="K60" s="1356">
        <v>3734.372</v>
      </c>
      <c r="L60" s="1356">
        <v>1707.704</v>
      </c>
      <c r="M60" s="1356">
        <v>2019.768</v>
      </c>
      <c r="N60" s="1356">
        <v>2827.16</v>
      </c>
      <c r="O60" s="1356">
        <v>1567.404</v>
      </c>
    </row>
    <row r="61" ht="18" spans="1:15">
      <c r="A61" s="1355">
        <v>27.5</v>
      </c>
      <c r="B61" s="1356">
        <v>773.168</v>
      </c>
      <c r="C61" s="1356">
        <v>744.372</v>
      </c>
      <c r="D61" s="1356">
        <v>783.564</v>
      </c>
      <c r="E61" s="1356">
        <v>1043.28</v>
      </c>
      <c r="F61" s="1356">
        <v>1659.68</v>
      </c>
      <c r="G61" s="1356">
        <v>1556.18</v>
      </c>
      <c r="H61" s="1356">
        <v>1581.112</v>
      </c>
      <c r="I61" s="1356">
        <v>1518.644</v>
      </c>
      <c r="J61" s="1356">
        <v>1724.08</v>
      </c>
      <c r="K61" s="1356">
        <v>3805.948</v>
      </c>
      <c r="L61" s="1356">
        <v>1738.8</v>
      </c>
      <c r="M61" s="1356">
        <v>2057.12</v>
      </c>
      <c r="N61" s="1356">
        <v>2881.256</v>
      </c>
      <c r="O61" s="1356">
        <v>1594.268</v>
      </c>
    </row>
    <row r="62" ht="18" spans="1:15">
      <c r="A62" s="1355">
        <v>28</v>
      </c>
      <c r="B62" s="1356">
        <v>785.128</v>
      </c>
      <c r="C62" s="1356">
        <v>757.528</v>
      </c>
      <c r="D62" s="1356">
        <v>797.732</v>
      </c>
      <c r="E62" s="1356">
        <v>1061.588</v>
      </c>
      <c r="F62" s="1356">
        <v>1689.488</v>
      </c>
      <c r="G62" s="1356">
        <v>1582.492</v>
      </c>
      <c r="H62" s="1356">
        <v>1607.7</v>
      </c>
      <c r="I62" s="1356">
        <v>1546.152</v>
      </c>
      <c r="J62" s="1356">
        <v>1754.9</v>
      </c>
      <c r="K62" s="1356">
        <v>3877.34</v>
      </c>
      <c r="L62" s="1356">
        <v>1769.804</v>
      </c>
      <c r="M62" s="1356">
        <v>2094.472</v>
      </c>
      <c r="N62" s="1356">
        <v>2935.352</v>
      </c>
      <c r="O62" s="1356">
        <v>1621.04</v>
      </c>
    </row>
    <row r="63" ht="18" spans="1:15">
      <c r="A63" s="1355">
        <v>28.5</v>
      </c>
      <c r="B63" s="1356">
        <v>797.088</v>
      </c>
      <c r="C63" s="1356">
        <v>770.776</v>
      </c>
      <c r="D63" s="1356">
        <v>812.084</v>
      </c>
      <c r="E63" s="1356">
        <v>1080.08</v>
      </c>
      <c r="F63" s="1356">
        <v>1719.388</v>
      </c>
      <c r="G63" s="1356">
        <v>1608.896</v>
      </c>
      <c r="H63" s="1356">
        <v>1634.38</v>
      </c>
      <c r="I63" s="1356">
        <v>1573.752</v>
      </c>
      <c r="J63" s="1356">
        <v>1785.72</v>
      </c>
      <c r="K63" s="1356">
        <v>3948.824</v>
      </c>
      <c r="L63" s="1356">
        <v>1800.992</v>
      </c>
      <c r="M63" s="1356">
        <v>2131.824</v>
      </c>
      <c r="N63" s="1356">
        <v>2989.448</v>
      </c>
      <c r="O63" s="1356">
        <v>1647.904</v>
      </c>
    </row>
    <row r="64" ht="18" spans="1:15">
      <c r="A64" s="1355">
        <v>29</v>
      </c>
      <c r="B64" s="1356">
        <v>808.956</v>
      </c>
      <c r="C64" s="1356">
        <v>783.84</v>
      </c>
      <c r="D64" s="1356">
        <v>826.252</v>
      </c>
      <c r="E64" s="1356">
        <v>1098.48</v>
      </c>
      <c r="F64" s="1356">
        <v>1749.104</v>
      </c>
      <c r="G64" s="1356">
        <v>1635.208</v>
      </c>
      <c r="H64" s="1356">
        <v>1660.876</v>
      </c>
      <c r="I64" s="1356">
        <v>1601.26</v>
      </c>
      <c r="J64" s="1356">
        <v>1816.54</v>
      </c>
      <c r="K64" s="1356">
        <v>4020.216</v>
      </c>
      <c r="L64" s="1356">
        <v>1831.996</v>
      </c>
      <c r="M64" s="1356">
        <v>2169.176</v>
      </c>
      <c r="N64" s="1356">
        <v>3043.544</v>
      </c>
      <c r="O64" s="1356">
        <v>1674.584</v>
      </c>
    </row>
    <row r="65" ht="18" spans="1:15">
      <c r="A65" s="1355">
        <v>29.5</v>
      </c>
      <c r="B65" s="1356">
        <v>821.008</v>
      </c>
      <c r="C65" s="1356">
        <v>797.088</v>
      </c>
      <c r="D65" s="1356">
        <v>840.604</v>
      </c>
      <c r="E65" s="1356">
        <v>1116.88</v>
      </c>
      <c r="F65" s="1356">
        <v>1779.004</v>
      </c>
      <c r="G65" s="1356">
        <v>1661.612</v>
      </c>
      <c r="H65" s="1356">
        <v>1687.556</v>
      </c>
      <c r="I65" s="1356">
        <v>1628.86</v>
      </c>
      <c r="J65" s="1356">
        <v>1847.36</v>
      </c>
      <c r="K65" s="1356">
        <v>4091.7</v>
      </c>
      <c r="L65" s="1356">
        <v>1863.184</v>
      </c>
      <c r="M65" s="1356">
        <v>2206.528</v>
      </c>
      <c r="N65" s="1356">
        <v>3097.732</v>
      </c>
      <c r="O65" s="1356">
        <v>1701.448</v>
      </c>
    </row>
    <row r="66" ht="18.75" spans="1:15">
      <c r="A66" s="1358">
        <v>30</v>
      </c>
      <c r="B66" s="1356">
        <v>832.876</v>
      </c>
      <c r="C66" s="1356">
        <v>810.152</v>
      </c>
      <c r="D66" s="1356">
        <v>854.864</v>
      </c>
      <c r="E66" s="1356">
        <v>1135.28</v>
      </c>
      <c r="F66" s="1356">
        <v>1808.72</v>
      </c>
      <c r="G66" s="1356">
        <v>1687.924</v>
      </c>
      <c r="H66" s="1356">
        <v>1714.144</v>
      </c>
      <c r="I66" s="1356">
        <v>1656.368</v>
      </c>
      <c r="J66" s="1356">
        <v>1878.18</v>
      </c>
      <c r="K66" s="1356">
        <v>4163.184</v>
      </c>
      <c r="L66" s="1356">
        <v>1894.188</v>
      </c>
      <c r="M66" s="1356">
        <v>2243.88</v>
      </c>
      <c r="N66" s="1356">
        <v>3151.736</v>
      </c>
      <c r="O66" s="1356">
        <v>1728.22</v>
      </c>
    </row>
    <row r="67" ht="18.75" spans="1:15">
      <c r="A67" s="1352" t="s">
        <v>2283</v>
      </c>
      <c r="B67" s="1359" t="s">
        <v>2298</v>
      </c>
      <c r="C67" s="1359" t="s">
        <v>2299</v>
      </c>
      <c r="D67" s="1359" t="s">
        <v>2300</v>
      </c>
      <c r="E67" s="1359" t="s">
        <v>2301</v>
      </c>
      <c r="F67" s="1359" t="s">
        <v>2302</v>
      </c>
      <c r="G67" s="1360" t="s">
        <v>2303</v>
      </c>
      <c r="H67" s="1360" t="s">
        <v>2304</v>
      </c>
      <c r="I67" s="1359" t="s">
        <v>2305</v>
      </c>
      <c r="J67" s="1359" t="s">
        <v>2306</v>
      </c>
      <c r="K67" s="1359" t="s">
        <v>2307</v>
      </c>
      <c r="L67" s="1359" t="s">
        <v>2308</v>
      </c>
      <c r="M67" s="1359" t="s">
        <v>2309</v>
      </c>
      <c r="N67" s="1359" t="s">
        <v>2310</v>
      </c>
      <c r="O67" s="1370" t="s">
        <v>2311</v>
      </c>
    </row>
    <row r="68" ht="18" spans="1:15">
      <c r="A68" s="1361" t="s">
        <v>2312</v>
      </c>
      <c r="B68" s="1362">
        <v>26.73</v>
      </c>
      <c r="C68" s="1362">
        <v>32.31</v>
      </c>
      <c r="D68" s="1362">
        <v>32.31</v>
      </c>
      <c r="E68" s="1362">
        <v>46.44</v>
      </c>
      <c r="F68" s="1362">
        <v>59.67</v>
      </c>
      <c r="G68" s="1362">
        <v>50.85</v>
      </c>
      <c r="H68" s="1362">
        <v>50.85</v>
      </c>
      <c r="I68" s="1362">
        <v>50.31</v>
      </c>
      <c r="J68" s="1362">
        <v>57.69</v>
      </c>
      <c r="K68" s="1362">
        <v>131.76</v>
      </c>
      <c r="L68" s="1362">
        <v>61.29</v>
      </c>
      <c r="M68" s="1362">
        <v>68.85</v>
      </c>
      <c r="N68" s="1362">
        <v>131.76</v>
      </c>
      <c r="O68" s="1362">
        <v>51.3</v>
      </c>
    </row>
    <row r="69" ht="18.75" spans="1:15">
      <c r="A69" s="1363" t="s">
        <v>2313</v>
      </c>
      <c r="B69" s="1362">
        <v>26.73</v>
      </c>
      <c r="C69" s="1362">
        <v>28.71</v>
      </c>
      <c r="D69" s="1362">
        <v>28.71</v>
      </c>
      <c r="E69" s="1362">
        <v>41.67</v>
      </c>
      <c r="F69" s="1362">
        <v>54.45</v>
      </c>
      <c r="G69" s="1362">
        <v>49.14</v>
      </c>
      <c r="H69" s="1362">
        <v>49.14</v>
      </c>
      <c r="I69" s="1362">
        <v>48.24</v>
      </c>
      <c r="J69" s="1362">
        <v>53.1</v>
      </c>
      <c r="K69" s="1362">
        <v>115.47</v>
      </c>
      <c r="L69" s="1362">
        <v>57.96</v>
      </c>
      <c r="M69" s="1362">
        <v>68.85</v>
      </c>
      <c r="N69" s="1362">
        <v>115.47</v>
      </c>
      <c r="O69" s="1362">
        <v>51.3</v>
      </c>
    </row>
    <row r="70" ht="34" customHeight="1" spans="1:11">
      <c r="A70" s="1364" t="s">
        <v>2314</v>
      </c>
      <c r="B70" s="1365"/>
      <c r="C70" s="1365"/>
      <c r="D70" s="1365"/>
      <c r="E70" s="1365"/>
      <c r="F70" s="1365"/>
      <c r="G70" s="1365"/>
      <c r="H70" s="1365"/>
      <c r="I70" s="1365"/>
      <c r="J70" s="1365"/>
      <c r="K70" s="1365"/>
    </row>
    <row r="71" ht="31" customHeight="1" spans="1:11">
      <c r="A71" s="1366" t="s">
        <v>2315</v>
      </c>
      <c r="B71" s="1366"/>
      <c r="C71" s="1366"/>
      <c r="D71" s="1366"/>
      <c r="E71" s="1366"/>
      <c r="F71" s="1366"/>
      <c r="G71" s="1366"/>
      <c r="H71" s="1366"/>
      <c r="I71" s="1366"/>
      <c r="J71" s="1366"/>
      <c r="K71" s="1371"/>
    </row>
    <row r="72" spans="1:11">
      <c r="A72" s="1366" t="s">
        <v>2316</v>
      </c>
      <c r="B72" s="1366"/>
      <c r="C72" s="1366"/>
      <c r="D72" s="1366"/>
      <c r="E72" s="1366"/>
      <c r="F72" s="1366"/>
      <c r="G72" s="1366"/>
      <c r="H72" s="1366"/>
      <c r="I72" s="1366"/>
      <c r="J72" s="1366"/>
      <c r="K72" s="1371"/>
    </row>
    <row r="73" spans="1:11">
      <c r="A73" s="1366" t="s">
        <v>2317</v>
      </c>
      <c r="B73" s="1366"/>
      <c r="C73" s="1366"/>
      <c r="D73" s="1366"/>
      <c r="E73" s="1366"/>
      <c r="F73" s="1366"/>
      <c r="G73" s="1366"/>
      <c r="H73" s="1366"/>
      <c r="I73" s="1366"/>
      <c r="J73" s="1366"/>
      <c r="K73" s="1371"/>
    </row>
    <row r="74" spans="1:11">
      <c r="A74" s="1365" t="s">
        <v>2318</v>
      </c>
      <c r="B74" s="1365"/>
      <c r="C74" s="1365"/>
      <c r="D74" s="1365"/>
      <c r="E74" s="1365"/>
      <c r="F74" s="1365"/>
      <c r="G74" s="1365"/>
      <c r="H74" s="1365"/>
      <c r="I74" s="1365"/>
      <c r="J74" s="1365"/>
      <c r="K74" s="1365"/>
    </row>
    <row r="75" spans="1:11">
      <c r="A75" s="1366" t="s">
        <v>2319</v>
      </c>
      <c r="B75" s="1366"/>
      <c r="C75" s="1366"/>
      <c r="D75" s="1366"/>
      <c r="E75" s="1366"/>
      <c r="F75" s="1366"/>
      <c r="G75" s="1366"/>
      <c r="H75" s="1366"/>
      <c r="I75" s="1366"/>
      <c r="J75" s="1366"/>
      <c r="K75" s="1371"/>
    </row>
    <row r="76" spans="1:11">
      <c r="A76" s="1366" t="s">
        <v>2320</v>
      </c>
      <c r="B76" s="1366"/>
      <c r="C76" s="1366"/>
      <c r="D76" s="1366"/>
      <c r="E76" s="1366"/>
      <c r="F76" s="1366"/>
      <c r="G76" s="1366"/>
      <c r="H76" s="1366"/>
      <c r="I76" s="1366"/>
      <c r="J76" s="1366"/>
      <c r="K76" s="1371"/>
    </row>
    <row r="77" spans="1:11">
      <c r="A77" s="1366" t="s">
        <v>2321</v>
      </c>
      <c r="B77" s="1366"/>
      <c r="C77" s="1366"/>
      <c r="D77" s="1366"/>
      <c r="E77" s="1366"/>
      <c r="F77" s="1366"/>
      <c r="G77" s="1366"/>
      <c r="H77" s="1366"/>
      <c r="I77" s="1366"/>
      <c r="J77" s="1366"/>
      <c r="K77" s="1371"/>
    </row>
    <row r="78" spans="1:11">
      <c r="A78" s="1365" t="s">
        <v>2322</v>
      </c>
      <c r="B78" s="1365"/>
      <c r="C78" s="1365"/>
      <c r="D78" s="1365"/>
      <c r="E78" s="1365"/>
      <c r="F78" s="1365"/>
      <c r="G78" s="1365"/>
      <c r="H78" s="1365"/>
      <c r="I78" s="1365"/>
      <c r="J78" s="1365"/>
      <c r="K78" s="1365"/>
    </row>
    <row r="79" ht="27" customHeight="1" spans="1:11">
      <c r="A79" s="1367" t="s">
        <v>2323</v>
      </c>
      <c r="B79" s="1367"/>
      <c r="C79" s="1367"/>
      <c r="D79" s="1367"/>
      <c r="E79" s="1367"/>
      <c r="F79" s="1367"/>
      <c r="G79" s="1367"/>
      <c r="H79" s="1367"/>
      <c r="I79" s="1367"/>
      <c r="J79" s="1367"/>
      <c r="K79" s="1367"/>
    </row>
    <row r="80" spans="1:11">
      <c r="A80" s="1367" t="s">
        <v>2324</v>
      </c>
      <c r="B80" s="1367"/>
      <c r="C80" s="1367"/>
      <c r="D80" s="1367"/>
      <c r="E80" s="1367"/>
      <c r="F80" s="1367"/>
      <c r="G80" s="1367"/>
      <c r="H80" s="1367"/>
      <c r="I80" s="1367"/>
      <c r="J80" s="1367"/>
      <c r="K80" s="1367"/>
    </row>
    <row r="81" ht="15" customHeight="1" spans="1:11">
      <c r="A81" s="1367" t="s">
        <v>2325</v>
      </c>
      <c r="B81" s="1367"/>
      <c r="C81" s="1367"/>
      <c r="D81" s="1367"/>
      <c r="E81" s="1367"/>
      <c r="F81" s="1367"/>
      <c r="G81" s="1367"/>
      <c r="H81" s="1367"/>
      <c r="I81" s="1367"/>
      <c r="J81" s="1367"/>
      <c r="K81" s="1367"/>
    </row>
    <row r="82" ht="27" customHeight="1" spans="1:11">
      <c r="A82" s="1367" t="s">
        <v>2326</v>
      </c>
      <c r="B82" s="1367"/>
      <c r="C82" s="1367"/>
      <c r="D82" s="1367"/>
      <c r="E82" s="1367"/>
      <c r="F82" s="1367"/>
      <c r="G82" s="1367"/>
      <c r="H82" s="1367"/>
      <c r="I82" s="1367"/>
      <c r="J82" s="1367"/>
      <c r="K82" s="1367"/>
    </row>
    <row r="83" ht="42" customHeight="1" spans="1:11">
      <c r="A83" s="1368" t="s">
        <v>2327</v>
      </c>
      <c r="B83" s="1368"/>
      <c r="C83" s="1368"/>
      <c r="D83" s="1368"/>
      <c r="E83" s="1368"/>
      <c r="F83" s="1368"/>
      <c r="G83" s="1368"/>
      <c r="H83" s="1368"/>
      <c r="I83" s="1368"/>
      <c r="J83" s="1368"/>
      <c r="K83" s="1368"/>
    </row>
    <row r="84" ht="41" customHeight="1" spans="1:11">
      <c r="A84" s="1369" t="s">
        <v>2328</v>
      </c>
      <c r="B84" s="1369"/>
      <c r="C84" s="1369"/>
      <c r="D84" s="1369"/>
      <c r="E84" s="1369"/>
      <c r="F84" s="1369"/>
      <c r="G84" s="1369"/>
      <c r="H84" s="1369"/>
      <c r="I84" s="1369"/>
      <c r="J84" s="1369"/>
      <c r="K84" s="1369"/>
    </row>
    <row r="85" spans="1:11">
      <c r="A85" s="1366" t="s">
        <v>2329</v>
      </c>
      <c r="B85" s="1366"/>
      <c r="C85" s="1366"/>
      <c r="D85" s="1366"/>
      <c r="E85" s="1366"/>
      <c r="F85" s="1366"/>
      <c r="G85" s="1366"/>
      <c r="H85" s="1366"/>
      <c r="I85" s="1366"/>
      <c r="J85" s="1366"/>
      <c r="K85" s="1371"/>
    </row>
    <row r="86" ht="25" customHeight="1" spans="1:11">
      <c r="A86" s="1367" t="s">
        <v>2330</v>
      </c>
      <c r="B86" s="1367"/>
      <c r="C86" s="1367"/>
      <c r="D86" s="1367"/>
      <c r="E86" s="1367"/>
      <c r="F86" s="1367"/>
      <c r="G86" s="1367"/>
      <c r="H86" s="1367"/>
      <c r="I86" s="1367"/>
      <c r="J86" s="1367"/>
      <c r="K86" s="1367"/>
    </row>
    <row r="87" ht="32" customHeight="1" spans="1:11">
      <c r="A87" s="1367" t="s">
        <v>2331</v>
      </c>
      <c r="B87" s="1367"/>
      <c r="C87" s="1367"/>
      <c r="D87" s="1367"/>
      <c r="E87" s="1367"/>
      <c r="F87" s="1367"/>
      <c r="G87" s="1367"/>
      <c r="H87" s="1367"/>
      <c r="I87" s="1367"/>
      <c r="J87" s="1367"/>
      <c r="K87" s="1367"/>
    </row>
    <row r="88" ht="28" customHeight="1" spans="1:11">
      <c r="A88" s="1369" t="s">
        <v>2332</v>
      </c>
      <c r="B88" s="1369"/>
      <c r="C88" s="1369"/>
      <c r="D88" s="1369"/>
      <c r="E88" s="1369"/>
      <c r="F88" s="1369"/>
      <c r="G88" s="1369"/>
      <c r="H88" s="1369"/>
      <c r="I88" s="1369"/>
      <c r="J88" s="1369"/>
      <c r="K88" s="1369"/>
    </row>
    <row r="89" spans="1:11">
      <c r="A89" s="1366" t="s">
        <v>2333</v>
      </c>
      <c r="B89" s="1366"/>
      <c r="C89" s="1366"/>
      <c r="D89" s="1366"/>
      <c r="E89" s="1366"/>
      <c r="F89" s="1366"/>
      <c r="G89" s="1366"/>
      <c r="H89" s="1366"/>
      <c r="I89" s="1366"/>
      <c r="J89" s="1366"/>
      <c r="K89" s="1371"/>
    </row>
    <row r="90" spans="1:11">
      <c r="A90" s="1366" t="s">
        <v>2334</v>
      </c>
      <c r="B90" s="1366"/>
      <c r="C90" s="1366"/>
      <c r="D90" s="1366"/>
      <c r="E90" s="1366"/>
      <c r="F90" s="1366"/>
      <c r="G90" s="1366"/>
      <c r="H90" s="1366"/>
      <c r="I90" s="1366"/>
      <c r="J90" s="1366"/>
      <c r="K90" s="1371"/>
    </row>
    <row r="91" spans="1:11">
      <c r="A91" s="1366" t="s">
        <v>2335</v>
      </c>
      <c r="B91" s="1366"/>
      <c r="C91" s="1366"/>
      <c r="D91" s="1366"/>
      <c r="E91" s="1366"/>
      <c r="F91" s="1366"/>
      <c r="G91" s="1366"/>
      <c r="H91" s="1366"/>
      <c r="I91" s="1366"/>
      <c r="J91" s="1366"/>
      <c r="K91" s="1371"/>
    </row>
    <row r="92" spans="1:11">
      <c r="A92" s="1366" t="s">
        <v>2336</v>
      </c>
      <c r="B92" s="1366"/>
      <c r="C92" s="1366"/>
      <c r="D92" s="1366"/>
      <c r="E92" s="1366"/>
      <c r="F92" s="1366"/>
      <c r="G92" s="1366"/>
      <c r="H92" s="1366"/>
      <c r="I92" s="1366"/>
      <c r="J92" s="1366"/>
      <c r="K92" s="1371"/>
    </row>
    <row r="93" spans="1:11">
      <c r="A93" s="1366" t="s">
        <v>2337</v>
      </c>
      <c r="B93" s="1366"/>
      <c r="C93" s="1366"/>
      <c r="D93" s="1366"/>
      <c r="E93" s="1366"/>
      <c r="F93" s="1366"/>
      <c r="G93" s="1366"/>
      <c r="H93" s="1366"/>
      <c r="I93" s="1366"/>
      <c r="J93" s="1366"/>
      <c r="K93" s="1371"/>
    </row>
    <row r="94" spans="1:11">
      <c r="A94" s="1366" t="s">
        <v>2338</v>
      </c>
      <c r="B94" s="1366"/>
      <c r="C94" s="1366"/>
      <c r="D94" s="1366"/>
      <c r="E94" s="1366"/>
      <c r="F94" s="1366"/>
      <c r="G94" s="1366"/>
      <c r="H94" s="1366"/>
      <c r="I94" s="1366"/>
      <c r="J94" s="1366"/>
      <c r="K94" s="1371"/>
    </row>
    <row r="95" spans="1:11">
      <c r="A95" t="s">
        <v>813</v>
      </c>
      <c r="K95" s="1372"/>
    </row>
    <row r="96" spans="1:11">
      <c r="A96" t="s">
        <v>814</v>
      </c>
      <c r="K96" s="1372"/>
    </row>
    <row r="97" spans="1:11">
      <c r="A97" t="s">
        <v>815</v>
      </c>
      <c r="K97" s="1372"/>
    </row>
    <row r="98" spans="1:11">
      <c r="A98" t="s">
        <v>816</v>
      </c>
      <c r="K98" s="1372"/>
    </row>
  </sheetData>
  <mergeCells count="28">
    <mergeCell ref="B1:K1"/>
    <mergeCell ref="B2:K2"/>
    <mergeCell ref="B4:K4"/>
    <mergeCell ref="A70:K70"/>
    <mergeCell ref="A71:I71"/>
    <mergeCell ref="A72:I72"/>
    <mergeCell ref="A73:I73"/>
    <mergeCell ref="A74:K74"/>
    <mergeCell ref="A75:I75"/>
    <mergeCell ref="A76:I76"/>
    <mergeCell ref="A77:I77"/>
    <mergeCell ref="A78:K78"/>
    <mergeCell ref="A79:K79"/>
    <mergeCell ref="A80:K80"/>
    <mergeCell ref="A81:K81"/>
    <mergeCell ref="A82:K82"/>
    <mergeCell ref="A83:K83"/>
    <mergeCell ref="A84:K84"/>
    <mergeCell ref="A85:I85"/>
    <mergeCell ref="A86:K86"/>
    <mergeCell ref="A87:K87"/>
    <mergeCell ref="A88:K88"/>
    <mergeCell ref="A89:J89"/>
    <mergeCell ref="A90:J90"/>
    <mergeCell ref="A91:J91"/>
    <mergeCell ref="A92:J92"/>
    <mergeCell ref="A93:J93"/>
    <mergeCell ref="A94:J94"/>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R71"/>
  <sheetViews>
    <sheetView workbookViewId="0">
      <selection activeCell="B20" sqref="B20"/>
    </sheetView>
  </sheetViews>
  <sheetFormatPr defaultColWidth="9" defaultRowHeight="14.25"/>
  <cols>
    <col min="1" max="1" width="6.625" customWidth="1"/>
    <col min="2" max="2" width="17.75" customWidth="1"/>
    <col min="3" max="3" width="23.75" customWidth="1"/>
    <col min="4" max="4" width="10.625" customWidth="1"/>
    <col min="7" max="7" width="26.5" customWidth="1"/>
    <col min="8" max="8" width="22.625" customWidth="1"/>
    <col min="10" max="10" width="11.25" customWidth="1"/>
    <col min="12" max="12" width="18" customWidth="1"/>
    <col min="13" max="13" width="19.25" customWidth="1"/>
  </cols>
  <sheetData>
    <row r="1" s="73" customFormat="1" ht="13.5" spans="1:18">
      <c r="A1" s="1342"/>
      <c r="B1" s="1342"/>
      <c r="C1" s="1342"/>
      <c r="D1" s="1342"/>
      <c r="E1" s="1342"/>
      <c r="F1" s="1342"/>
      <c r="G1" s="1342"/>
      <c r="H1" s="1342"/>
      <c r="I1" s="1342"/>
      <c r="J1" s="1342"/>
      <c r="K1" s="1342"/>
      <c r="L1" s="1342"/>
      <c r="M1" s="1342"/>
      <c r="N1" s="1342"/>
      <c r="O1" s="1342"/>
      <c r="P1" s="1345" t="s">
        <v>2339</v>
      </c>
      <c r="Q1" s="1345"/>
      <c r="R1" s="1345"/>
    </row>
    <row r="2" s="73" customFormat="1" ht="13.5" spans="1:18">
      <c r="A2" s="1343" t="s">
        <v>2340</v>
      </c>
      <c r="B2" s="1343" t="s">
        <v>2341</v>
      </c>
      <c r="C2" s="1343" t="s">
        <v>2342</v>
      </c>
      <c r="D2" s="1343" t="s">
        <v>219</v>
      </c>
      <c r="E2" s="1342"/>
      <c r="F2" s="1343" t="s">
        <v>2340</v>
      </c>
      <c r="G2" s="1343" t="s">
        <v>2341</v>
      </c>
      <c r="H2" s="1343" t="s">
        <v>2342</v>
      </c>
      <c r="I2" s="1343" t="s">
        <v>219</v>
      </c>
      <c r="J2" s="1342"/>
      <c r="K2" s="1346" t="s">
        <v>2340</v>
      </c>
      <c r="L2" s="1343" t="s">
        <v>2341</v>
      </c>
      <c r="M2" s="1343" t="s">
        <v>2342</v>
      </c>
      <c r="N2" s="1343" t="s">
        <v>219</v>
      </c>
      <c r="O2" s="1342"/>
      <c r="P2" s="1347" t="s">
        <v>2340</v>
      </c>
      <c r="Q2" s="1347" t="s">
        <v>2342</v>
      </c>
      <c r="R2" s="1347" t="s">
        <v>219</v>
      </c>
    </row>
    <row r="3" s="73" customFormat="1" ht="13.5" spans="1:18">
      <c r="A3" s="1344" t="s">
        <v>821</v>
      </c>
      <c r="B3" s="1344" t="s">
        <v>220</v>
      </c>
      <c r="C3" s="1344" t="s">
        <v>2343</v>
      </c>
      <c r="D3" s="1344">
        <v>1</v>
      </c>
      <c r="E3" s="1342"/>
      <c r="F3" s="1344" t="s">
        <v>980</v>
      </c>
      <c r="G3" s="1344" t="s">
        <v>510</v>
      </c>
      <c r="H3" s="1344" t="s">
        <v>2023</v>
      </c>
      <c r="I3" s="1344">
        <v>10</v>
      </c>
      <c r="J3" s="1342"/>
      <c r="K3" s="1344" t="s">
        <v>1201</v>
      </c>
      <c r="L3" s="1344" t="s">
        <v>292</v>
      </c>
      <c r="M3" s="1344" t="s">
        <v>2187</v>
      </c>
      <c r="N3" s="1344">
        <v>10</v>
      </c>
      <c r="O3" s="1342"/>
      <c r="P3" s="1344" t="s">
        <v>2344</v>
      </c>
      <c r="Q3" s="1344" t="s">
        <v>2345</v>
      </c>
      <c r="R3" s="1344">
        <v>6</v>
      </c>
    </row>
    <row r="4" s="73" customFormat="1" ht="13.5" spans="1:18">
      <c r="A4" s="1344" t="s">
        <v>823</v>
      </c>
      <c r="B4" s="1344" t="s">
        <v>824</v>
      </c>
      <c r="C4" s="1344" t="s">
        <v>2346</v>
      </c>
      <c r="D4" s="1344">
        <v>2</v>
      </c>
      <c r="E4" s="1342"/>
      <c r="F4" s="1344" t="s">
        <v>984</v>
      </c>
      <c r="G4" s="1344" t="s">
        <v>672</v>
      </c>
      <c r="H4" s="1344" t="s">
        <v>2041</v>
      </c>
      <c r="I4" s="1344">
        <v>10</v>
      </c>
      <c r="J4" s="1342"/>
      <c r="K4" s="1344" t="s">
        <v>1205</v>
      </c>
      <c r="L4" s="1344" t="s">
        <v>1206</v>
      </c>
      <c r="M4" s="1344" t="s">
        <v>2209</v>
      </c>
      <c r="N4" s="1344">
        <v>10</v>
      </c>
      <c r="O4" s="1342"/>
      <c r="P4" s="1344" t="s">
        <v>2344</v>
      </c>
      <c r="Q4" s="1344" t="s">
        <v>2347</v>
      </c>
      <c r="R4" s="1344">
        <v>6</v>
      </c>
    </row>
    <row r="5" s="73" customFormat="1" ht="13.5" spans="1:18">
      <c r="A5" s="1344" t="s">
        <v>826</v>
      </c>
      <c r="B5" s="1344" t="s">
        <v>335</v>
      </c>
      <c r="C5" s="1344" t="s">
        <v>2143</v>
      </c>
      <c r="D5" s="1344">
        <v>2</v>
      </c>
      <c r="E5" s="1342"/>
      <c r="F5" s="1344" t="s">
        <v>986</v>
      </c>
      <c r="G5" s="1344" t="s">
        <v>987</v>
      </c>
      <c r="H5" s="1344" t="s">
        <v>2045</v>
      </c>
      <c r="I5" s="1344">
        <v>10</v>
      </c>
      <c r="J5" s="1342"/>
      <c r="K5" s="1344" t="s">
        <v>1210</v>
      </c>
      <c r="L5" s="1344" t="s">
        <v>748</v>
      </c>
      <c r="M5" s="1344" t="s">
        <v>2233</v>
      </c>
      <c r="N5" s="1344">
        <v>10</v>
      </c>
      <c r="O5" s="1342"/>
      <c r="P5" s="1344" t="s">
        <v>2344</v>
      </c>
      <c r="Q5" s="1344" t="s">
        <v>2348</v>
      </c>
      <c r="R5" s="1344">
        <v>6</v>
      </c>
    </row>
    <row r="6" s="73" customFormat="1" ht="13.5" spans="1:18">
      <c r="A6" s="1344" t="s">
        <v>828</v>
      </c>
      <c r="B6" s="1344" t="s">
        <v>829</v>
      </c>
      <c r="C6" s="1344" t="s">
        <v>2140</v>
      </c>
      <c r="D6" s="1344">
        <v>3</v>
      </c>
      <c r="E6" s="1342"/>
      <c r="F6" s="1344" t="s">
        <v>989</v>
      </c>
      <c r="G6" s="1344" t="s">
        <v>2349</v>
      </c>
      <c r="H6" s="1344" t="s">
        <v>2049</v>
      </c>
      <c r="I6" s="1344">
        <v>10</v>
      </c>
      <c r="J6" s="1342"/>
      <c r="K6" s="1344" t="s">
        <v>1212</v>
      </c>
      <c r="L6" s="1344" t="s">
        <v>2350</v>
      </c>
      <c r="M6" s="1344" t="s">
        <v>2351</v>
      </c>
      <c r="N6" s="1344">
        <v>10</v>
      </c>
      <c r="O6" s="1342"/>
      <c r="P6" s="1344" t="s">
        <v>2344</v>
      </c>
      <c r="Q6" s="1344" t="s">
        <v>2352</v>
      </c>
      <c r="R6" s="1344">
        <v>6</v>
      </c>
    </row>
    <row r="7" s="73" customFormat="1" ht="13.5" spans="1:18">
      <c r="A7" s="1344" t="s">
        <v>831</v>
      </c>
      <c r="B7" s="1344" t="s">
        <v>372</v>
      </c>
      <c r="C7" s="1344" t="s">
        <v>2157</v>
      </c>
      <c r="D7" s="1344">
        <v>3</v>
      </c>
      <c r="E7" s="1342"/>
      <c r="F7" s="1344" t="s">
        <v>994</v>
      </c>
      <c r="G7" s="1344" t="s">
        <v>995</v>
      </c>
      <c r="H7" s="1344" t="s">
        <v>2058</v>
      </c>
      <c r="I7" s="1344">
        <v>10</v>
      </c>
      <c r="J7" s="1342"/>
      <c r="K7" s="1344" t="s">
        <v>1217</v>
      </c>
      <c r="L7" s="1344" t="s">
        <v>1218</v>
      </c>
      <c r="M7" s="1344" t="s">
        <v>2253</v>
      </c>
      <c r="N7" s="1344">
        <v>10</v>
      </c>
      <c r="O7" s="1342"/>
      <c r="P7" s="1344" t="s">
        <v>2344</v>
      </c>
      <c r="Q7" s="1344" t="s">
        <v>2353</v>
      </c>
      <c r="R7" s="1344">
        <v>6</v>
      </c>
    </row>
    <row r="8" s="73" customFormat="1" ht="13.5" spans="1:18">
      <c r="A8" s="1344" t="s">
        <v>837</v>
      </c>
      <c r="B8" s="1344" t="s">
        <v>388</v>
      </c>
      <c r="C8" s="1344" t="s">
        <v>2354</v>
      </c>
      <c r="D8" s="1344">
        <v>3</v>
      </c>
      <c r="E8" s="1342"/>
      <c r="F8" s="1344" t="s">
        <v>997</v>
      </c>
      <c r="G8" s="1344" t="s">
        <v>998</v>
      </c>
      <c r="H8" s="1344" t="s">
        <v>2062</v>
      </c>
      <c r="I8" s="1344">
        <v>10</v>
      </c>
      <c r="J8" s="1342"/>
      <c r="K8" s="1344" t="s">
        <v>1222</v>
      </c>
      <c r="L8" s="1344" t="s">
        <v>301</v>
      </c>
      <c r="M8" s="1344" t="s">
        <v>2030</v>
      </c>
      <c r="N8" s="1344">
        <v>10</v>
      </c>
      <c r="O8" s="1342"/>
      <c r="P8" s="1344" t="s">
        <v>2344</v>
      </c>
      <c r="Q8" s="1344" t="s">
        <v>2355</v>
      </c>
      <c r="R8" s="1344">
        <v>6</v>
      </c>
    </row>
    <row r="9" s="73" customFormat="1" ht="13.5" spans="1:18">
      <c r="A9" s="1344" t="s">
        <v>839</v>
      </c>
      <c r="B9" s="1344" t="s">
        <v>313</v>
      </c>
      <c r="C9" s="1344" t="s">
        <v>2051</v>
      </c>
      <c r="D9" s="1344">
        <v>3</v>
      </c>
      <c r="E9" s="1342"/>
      <c r="F9" s="1344" t="s">
        <v>1000</v>
      </c>
      <c r="G9" s="1344" t="s">
        <v>1001</v>
      </c>
      <c r="H9" s="1344" t="s">
        <v>2075</v>
      </c>
      <c r="I9" s="1344">
        <v>10</v>
      </c>
      <c r="J9" s="1342"/>
      <c r="K9" s="1344" t="s">
        <v>1224</v>
      </c>
      <c r="L9" s="1344" t="s">
        <v>590</v>
      </c>
      <c r="M9" s="1344" t="s">
        <v>2035</v>
      </c>
      <c r="N9" s="1344">
        <v>10</v>
      </c>
      <c r="O9" s="1342"/>
      <c r="P9" s="1344" t="s">
        <v>2344</v>
      </c>
      <c r="Q9" s="1344" t="s">
        <v>2356</v>
      </c>
      <c r="R9" s="1344">
        <v>6</v>
      </c>
    </row>
    <row r="10" s="73" customFormat="1" ht="13.5" spans="1:18">
      <c r="A10" s="1344" t="s">
        <v>841</v>
      </c>
      <c r="B10" s="1344" t="s">
        <v>321</v>
      </c>
      <c r="C10" s="1344" t="s">
        <v>2217</v>
      </c>
      <c r="D10" s="1344">
        <v>3</v>
      </c>
      <c r="E10" s="1342"/>
      <c r="F10" s="1344" t="s">
        <v>1003</v>
      </c>
      <c r="G10" s="1344" t="s">
        <v>1004</v>
      </c>
      <c r="H10" s="1344" t="s">
        <v>2079</v>
      </c>
      <c r="I10" s="1344">
        <v>10</v>
      </c>
      <c r="J10" s="1342"/>
      <c r="K10" s="1344" t="s">
        <v>1226</v>
      </c>
      <c r="L10" s="1344" t="s">
        <v>2357</v>
      </c>
      <c r="M10" s="1344" t="s">
        <v>2358</v>
      </c>
      <c r="N10" s="1344">
        <v>10</v>
      </c>
      <c r="O10" s="1342"/>
      <c r="P10" s="1344" t="s">
        <v>2344</v>
      </c>
      <c r="Q10" s="1344" t="s">
        <v>2359</v>
      </c>
      <c r="R10" s="1344">
        <v>6</v>
      </c>
    </row>
    <row r="11" s="73" customFormat="1" ht="13.5" spans="1:18">
      <c r="A11" s="1344" t="s">
        <v>844</v>
      </c>
      <c r="B11" s="1344" t="s">
        <v>329</v>
      </c>
      <c r="C11" s="1344" t="s">
        <v>2053</v>
      </c>
      <c r="D11" s="1344">
        <v>3</v>
      </c>
      <c r="E11" s="1342"/>
      <c r="F11" s="1344" t="s">
        <v>1006</v>
      </c>
      <c r="G11" s="1344" t="s">
        <v>654</v>
      </c>
      <c r="H11" s="1344" t="s">
        <v>2083</v>
      </c>
      <c r="I11" s="1344">
        <v>10</v>
      </c>
      <c r="J11" s="1342"/>
      <c r="K11" s="1344" t="s">
        <v>1230</v>
      </c>
      <c r="L11" s="1344" t="s">
        <v>1231</v>
      </c>
      <c r="M11" s="1344" t="s">
        <v>2048</v>
      </c>
      <c r="N11" s="1344">
        <v>10</v>
      </c>
      <c r="O11" s="1342"/>
      <c r="P11" s="1344" t="s">
        <v>2344</v>
      </c>
      <c r="Q11" s="1344" t="s">
        <v>2360</v>
      </c>
      <c r="R11" s="1344">
        <v>6</v>
      </c>
    </row>
    <row r="12" s="73" customFormat="1" ht="13.5" spans="1:18">
      <c r="A12" s="1344" t="s">
        <v>846</v>
      </c>
      <c r="B12" s="1344" t="s">
        <v>343</v>
      </c>
      <c r="C12" s="1344" t="s">
        <v>2156</v>
      </c>
      <c r="D12" s="1344">
        <v>3</v>
      </c>
      <c r="E12" s="1342"/>
      <c r="F12" s="1344" t="s">
        <v>1008</v>
      </c>
      <c r="G12" s="1344" t="s">
        <v>458</v>
      </c>
      <c r="H12" s="1344" t="s">
        <v>2091</v>
      </c>
      <c r="I12" s="1344">
        <v>10</v>
      </c>
      <c r="J12" s="1342"/>
      <c r="K12" s="1344" t="s">
        <v>1240</v>
      </c>
      <c r="L12" s="1344" t="s">
        <v>2361</v>
      </c>
      <c r="M12" s="1344" t="s">
        <v>2082</v>
      </c>
      <c r="N12" s="1344">
        <v>10</v>
      </c>
      <c r="O12" s="1342"/>
      <c r="P12" s="1344" t="s">
        <v>2344</v>
      </c>
      <c r="Q12" s="1344" t="s">
        <v>2362</v>
      </c>
      <c r="R12" s="1344">
        <v>6</v>
      </c>
    </row>
    <row r="13" s="73" customFormat="1" ht="13.5" spans="1:18">
      <c r="A13" s="1344" t="s">
        <v>848</v>
      </c>
      <c r="B13" s="1344" t="s">
        <v>396</v>
      </c>
      <c r="C13" s="1344" t="s">
        <v>2238</v>
      </c>
      <c r="D13" s="1344">
        <v>3</v>
      </c>
      <c r="E13" s="1342"/>
      <c r="F13" s="1344" t="s">
        <v>1010</v>
      </c>
      <c r="G13" s="1344" t="s">
        <v>532</v>
      </c>
      <c r="H13" s="1344" t="s">
        <v>2096</v>
      </c>
      <c r="I13" s="1344">
        <v>10</v>
      </c>
      <c r="J13" s="1342"/>
      <c r="K13" s="1344" t="s">
        <v>1243</v>
      </c>
      <c r="L13" s="1344" t="s">
        <v>2363</v>
      </c>
      <c r="M13" s="1344" t="s">
        <v>2095</v>
      </c>
      <c r="N13" s="1344">
        <v>10</v>
      </c>
      <c r="O13" s="1342"/>
      <c r="P13" s="1344" t="s">
        <v>2344</v>
      </c>
      <c r="Q13" s="1344" t="s">
        <v>2364</v>
      </c>
      <c r="R13" s="1344">
        <v>6</v>
      </c>
    </row>
    <row r="14" s="73" customFormat="1" ht="13.5" spans="1:18">
      <c r="A14" s="1344" t="s">
        <v>852</v>
      </c>
      <c r="B14" s="1344" t="s">
        <v>222</v>
      </c>
      <c r="C14" s="1344" t="s">
        <v>2199</v>
      </c>
      <c r="D14" s="1344">
        <v>4</v>
      </c>
      <c r="E14" s="1342"/>
      <c r="F14" s="1344" t="s">
        <v>1012</v>
      </c>
      <c r="G14" s="1344" t="s">
        <v>466</v>
      </c>
      <c r="H14" s="1344" t="s">
        <v>2104</v>
      </c>
      <c r="I14" s="1344">
        <v>10</v>
      </c>
      <c r="J14" s="1342"/>
      <c r="K14" s="1344" t="s">
        <v>2365</v>
      </c>
      <c r="L14" s="1344" t="s">
        <v>2366</v>
      </c>
      <c r="M14" s="1344" t="s">
        <v>2099</v>
      </c>
      <c r="N14" s="1344">
        <v>10</v>
      </c>
      <c r="O14" s="1342"/>
      <c r="P14" s="1344" t="s">
        <v>2344</v>
      </c>
      <c r="Q14" s="1344" t="s">
        <v>2367</v>
      </c>
      <c r="R14" s="1344">
        <v>6</v>
      </c>
    </row>
    <row r="15" s="73" customFormat="1" ht="13.5" spans="1:18">
      <c r="A15" s="1344" t="s">
        <v>854</v>
      </c>
      <c r="B15" s="1344" t="s">
        <v>358</v>
      </c>
      <c r="C15" s="1344" t="s">
        <v>2066</v>
      </c>
      <c r="D15" s="1344">
        <v>5</v>
      </c>
      <c r="E15" s="1342"/>
      <c r="F15" s="1344" t="s">
        <v>1014</v>
      </c>
      <c r="G15" s="1344" t="s">
        <v>392</v>
      </c>
      <c r="H15" s="1344" t="s">
        <v>2108</v>
      </c>
      <c r="I15" s="1344">
        <v>10</v>
      </c>
      <c r="J15" s="1342"/>
      <c r="K15" s="1344" t="s">
        <v>1245</v>
      </c>
      <c r="L15" s="1344" t="s">
        <v>1246</v>
      </c>
      <c r="M15" s="1344" t="s">
        <v>2103</v>
      </c>
      <c r="N15" s="1344">
        <v>10</v>
      </c>
      <c r="O15" s="1342"/>
      <c r="P15" s="1344" t="s">
        <v>2344</v>
      </c>
      <c r="Q15" s="1344" t="s">
        <v>2368</v>
      </c>
      <c r="R15" s="1344">
        <v>6</v>
      </c>
    </row>
    <row r="16" s="73" customFormat="1" ht="13.5" spans="1:18">
      <c r="A16" s="1344" t="s">
        <v>856</v>
      </c>
      <c r="B16" s="1344" t="s">
        <v>366</v>
      </c>
      <c r="C16" s="1344" t="s">
        <v>2159</v>
      </c>
      <c r="D16" s="1344">
        <v>5</v>
      </c>
      <c r="E16" s="1342"/>
      <c r="F16" s="1344" t="s">
        <v>1016</v>
      </c>
      <c r="G16" s="1344" t="s">
        <v>1017</v>
      </c>
      <c r="H16" s="1344" t="s">
        <v>2112</v>
      </c>
      <c r="I16" s="1344">
        <v>10</v>
      </c>
      <c r="J16" s="1342"/>
      <c r="K16" s="1344" t="s">
        <v>1248</v>
      </c>
      <c r="L16" s="1344" t="s">
        <v>658</v>
      </c>
      <c r="M16" s="1344" t="s">
        <v>2107</v>
      </c>
      <c r="N16" s="1344">
        <v>10</v>
      </c>
      <c r="O16" s="1342"/>
      <c r="P16" s="1344" t="s">
        <v>2344</v>
      </c>
      <c r="Q16" s="1344" t="s">
        <v>2369</v>
      </c>
      <c r="R16" s="1344">
        <v>6</v>
      </c>
    </row>
    <row r="17" s="73" customFormat="1" ht="13.5" spans="1:18">
      <c r="A17" s="1344" t="s">
        <v>2344</v>
      </c>
      <c r="B17" s="1344" t="s">
        <v>2370</v>
      </c>
      <c r="C17" s="1344" t="s">
        <v>2371</v>
      </c>
      <c r="D17" s="1344">
        <v>6</v>
      </c>
      <c r="E17" s="1342"/>
      <c r="F17" s="1344" t="s">
        <v>1022</v>
      </c>
      <c r="G17" s="1344" t="s">
        <v>490</v>
      </c>
      <c r="H17" s="1344" t="s">
        <v>2124</v>
      </c>
      <c r="I17" s="1344">
        <v>10</v>
      </c>
      <c r="J17" s="1342"/>
      <c r="K17" s="1344" t="s">
        <v>1250</v>
      </c>
      <c r="L17" s="1344" t="s">
        <v>1251</v>
      </c>
      <c r="M17" s="1344" t="s">
        <v>2111</v>
      </c>
      <c r="N17" s="1344">
        <v>10</v>
      </c>
      <c r="O17" s="1342"/>
      <c r="P17" s="1344" t="s">
        <v>2344</v>
      </c>
      <c r="Q17" s="1344" t="s">
        <v>2372</v>
      </c>
      <c r="R17" s="1344">
        <v>6</v>
      </c>
    </row>
    <row r="18" s="73" customFormat="1" ht="13.5" spans="1:18">
      <c r="A18" s="1344" t="s">
        <v>2373</v>
      </c>
      <c r="B18" s="1344" t="s">
        <v>2374</v>
      </c>
      <c r="C18" s="1344" t="s">
        <v>2375</v>
      </c>
      <c r="D18" s="1344">
        <v>7</v>
      </c>
      <c r="E18" s="1342"/>
      <c r="F18" s="1344" t="s">
        <v>1024</v>
      </c>
      <c r="G18" s="1344" t="s">
        <v>1025</v>
      </c>
      <c r="H18" s="1344" t="s">
        <v>2376</v>
      </c>
      <c r="I18" s="1344">
        <v>10</v>
      </c>
      <c r="J18" s="1342"/>
      <c r="K18" s="1344" t="s">
        <v>1253</v>
      </c>
      <c r="L18" s="1344" t="s">
        <v>1254</v>
      </c>
      <c r="M18" s="1344" t="s">
        <v>2115</v>
      </c>
      <c r="N18" s="1344">
        <v>10</v>
      </c>
      <c r="O18" s="1342"/>
      <c r="P18" s="1344" t="s">
        <v>2344</v>
      </c>
      <c r="Q18" s="1344" t="s">
        <v>2377</v>
      </c>
      <c r="R18" s="1344">
        <v>6</v>
      </c>
    </row>
    <row r="19" s="73" customFormat="1" ht="13.5" spans="1:18">
      <c r="A19" s="1344" t="s">
        <v>1298</v>
      </c>
      <c r="B19" s="1344" t="s">
        <v>622</v>
      </c>
      <c r="C19" s="1344" t="s">
        <v>2229</v>
      </c>
      <c r="D19" s="1344">
        <v>7</v>
      </c>
      <c r="E19" s="1342"/>
      <c r="F19" s="1344" t="s">
        <v>1027</v>
      </c>
      <c r="G19" s="1344" t="s">
        <v>400</v>
      </c>
      <c r="H19" s="1344" t="s">
        <v>2132</v>
      </c>
      <c r="I19" s="1344">
        <v>10</v>
      </c>
      <c r="J19" s="1342"/>
      <c r="K19" s="1344" t="s">
        <v>1258</v>
      </c>
      <c r="L19" s="1344" t="s">
        <v>682</v>
      </c>
      <c r="M19" s="1344" t="s">
        <v>2123</v>
      </c>
      <c r="N19" s="1344">
        <v>10</v>
      </c>
      <c r="O19" s="1342"/>
      <c r="P19" s="1344" t="s">
        <v>2344</v>
      </c>
      <c r="Q19" s="1344" t="s">
        <v>2378</v>
      </c>
      <c r="R19" s="1344">
        <v>6</v>
      </c>
    </row>
    <row r="20" s="73" customFormat="1" ht="13.5" spans="1:18">
      <c r="A20" s="1344" t="s">
        <v>1300</v>
      </c>
      <c r="B20" s="1344" t="s">
        <v>2379</v>
      </c>
      <c r="C20" s="1344" t="s">
        <v>2380</v>
      </c>
      <c r="D20" s="1344">
        <v>7</v>
      </c>
      <c r="E20" s="1342"/>
      <c r="F20" s="1344" t="s">
        <v>1029</v>
      </c>
      <c r="G20" s="1344" t="s">
        <v>394</v>
      </c>
      <c r="H20" s="1344" t="s">
        <v>2136</v>
      </c>
      <c r="I20" s="1344">
        <v>10</v>
      </c>
      <c r="J20" s="1342"/>
      <c r="K20" s="1344" t="s">
        <v>1260</v>
      </c>
      <c r="L20" s="1344" t="s">
        <v>620</v>
      </c>
      <c r="M20" s="1344" t="s">
        <v>2381</v>
      </c>
      <c r="N20" s="1344">
        <v>10</v>
      </c>
      <c r="O20" s="1342"/>
      <c r="P20" s="1344" t="s">
        <v>2344</v>
      </c>
      <c r="Q20" s="1344" t="s">
        <v>2382</v>
      </c>
      <c r="R20" s="1344">
        <v>6</v>
      </c>
    </row>
    <row r="21" s="73" customFormat="1" ht="13.5" spans="1:18">
      <c r="A21" s="1344" t="s">
        <v>865</v>
      </c>
      <c r="B21" s="1344" t="s">
        <v>454</v>
      </c>
      <c r="C21" s="1344" t="s">
        <v>2036</v>
      </c>
      <c r="D21" s="1344">
        <v>8</v>
      </c>
      <c r="E21" s="1342"/>
      <c r="F21" s="1344" t="s">
        <v>1034</v>
      </c>
      <c r="G21" s="1344" t="s">
        <v>408</v>
      </c>
      <c r="H21" s="1344" t="s">
        <v>2153</v>
      </c>
      <c r="I21" s="1344">
        <v>10</v>
      </c>
      <c r="J21" s="1342"/>
      <c r="K21" s="1344" t="s">
        <v>1265</v>
      </c>
      <c r="L21" s="1344" t="s">
        <v>631</v>
      </c>
      <c r="M21" s="1344" t="s">
        <v>2148</v>
      </c>
      <c r="N21" s="1344">
        <v>10</v>
      </c>
      <c r="O21" s="1342"/>
      <c r="P21" s="1344" t="s">
        <v>2344</v>
      </c>
      <c r="Q21" s="1344" t="s">
        <v>2383</v>
      </c>
      <c r="R21" s="1344">
        <v>6</v>
      </c>
    </row>
    <row r="22" s="73" customFormat="1" ht="13.5" spans="1:18">
      <c r="A22" s="1344" t="s">
        <v>867</v>
      </c>
      <c r="B22" s="1344" t="s">
        <v>708</v>
      </c>
      <c r="C22" s="1344" t="s">
        <v>2071</v>
      </c>
      <c r="D22" s="1344">
        <v>8</v>
      </c>
      <c r="E22" s="1342"/>
      <c r="F22" s="1344" t="s">
        <v>1038</v>
      </c>
      <c r="G22" s="1344" t="s">
        <v>462</v>
      </c>
      <c r="H22" s="1344" t="s">
        <v>2169</v>
      </c>
      <c r="I22" s="1344">
        <v>10</v>
      </c>
      <c r="J22" s="1342"/>
      <c r="K22" s="1344" t="s">
        <v>1269</v>
      </c>
      <c r="L22" s="1344" t="s">
        <v>633</v>
      </c>
      <c r="M22" s="1344" t="s">
        <v>2164</v>
      </c>
      <c r="N22" s="1344">
        <v>10</v>
      </c>
      <c r="O22" s="1342"/>
      <c r="P22" s="1344" t="s">
        <v>2344</v>
      </c>
      <c r="Q22" s="1344" t="s">
        <v>2384</v>
      </c>
      <c r="R22" s="1344">
        <v>6</v>
      </c>
    </row>
    <row r="23" s="73" customFormat="1" ht="13.5" spans="1:18">
      <c r="A23" s="1344" t="s">
        <v>869</v>
      </c>
      <c r="B23" s="1344" t="s">
        <v>644</v>
      </c>
      <c r="C23" s="1344" t="s">
        <v>2100</v>
      </c>
      <c r="D23" s="1344">
        <v>8</v>
      </c>
      <c r="E23" s="1342"/>
      <c r="F23" s="1344" t="s">
        <v>1041</v>
      </c>
      <c r="G23" s="1344" t="s">
        <v>424</v>
      </c>
      <c r="H23" s="1344" t="s">
        <v>2173</v>
      </c>
      <c r="I23" s="1344">
        <v>10</v>
      </c>
      <c r="J23" s="1342"/>
      <c r="K23" s="1344" t="s">
        <v>1271</v>
      </c>
      <c r="L23" s="1344" t="s">
        <v>378</v>
      </c>
      <c r="M23" s="1344" t="s">
        <v>2385</v>
      </c>
      <c r="N23" s="1344">
        <v>10</v>
      </c>
      <c r="O23" s="1342"/>
      <c r="P23" s="1344" t="s">
        <v>2344</v>
      </c>
      <c r="Q23" s="1344" t="s">
        <v>2386</v>
      </c>
      <c r="R23" s="1344">
        <v>6</v>
      </c>
    </row>
    <row r="24" s="73" customFormat="1" ht="13.5" spans="1:18">
      <c r="A24" s="1344" t="s">
        <v>871</v>
      </c>
      <c r="B24" s="1344" t="s">
        <v>360</v>
      </c>
      <c r="C24" s="1344" t="s">
        <v>2145</v>
      </c>
      <c r="D24" s="1344">
        <v>8</v>
      </c>
      <c r="E24" s="1342"/>
      <c r="F24" s="1344" t="s">
        <v>1043</v>
      </c>
      <c r="G24" s="1344" t="s">
        <v>498</v>
      </c>
      <c r="H24" s="1344" t="s">
        <v>2177</v>
      </c>
      <c r="I24" s="1344">
        <v>10</v>
      </c>
      <c r="J24" s="1342"/>
      <c r="K24" s="1344" t="s">
        <v>2387</v>
      </c>
      <c r="L24" s="1344" t="s">
        <v>2388</v>
      </c>
      <c r="M24" s="1344" t="s">
        <v>2184</v>
      </c>
      <c r="N24" s="1344">
        <v>10</v>
      </c>
      <c r="O24" s="1342"/>
      <c r="P24" s="1344" t="s">
        <v>2344</v>
      </c>
      <c r="Q24" s="1344" t="s">
        <v>2389</v>
      </c>
      <c r="R24" s="1344">
        <v>6</v>
      </c>
    </row>
    <row r="25" s="73" customFormat="1" ht="13.5" spans="1:18">
      <c r="A25" s="1344" t="s">
        <v>873</v>
      </c>
      <c r="B25" s="1344" t="s">
        <v>548</v>
      </c>
      <c r="C25" s="1344" t="s">
        <v>2231</v>
      </c>
      <c r="D25" s="1344">
        <v>8</v>
      </c>
      <c r="E25" s="1342"/>
      <c r="F25" s="1344" t="s">
        <v>1048</v>
      </c>
      <c r="G25" s="1344" t="s">
        <v>432</v>
      </c>
      <c r="H25" s="1344" t="s">
        <v>2185</v>
      </c>
      <c r="I25" s="1344">
        <v>10</v>
      </c>
      <c r="J25" s="1342"/>
      <c r="K25" s="1344" t="s">
        <v>1275</v>
      </c>
      <c r="L25" s="1344" t="s">
        <v>690</v>
      </c>
      <c r="M25" s="1344" t="s">
        <v>2390</v>
      </c>
      <c r="N25" s="1344">
        <v>10</v>
      </c>
      <c r="O25" s="1342"/>
      <c r="P25" s="1344" t="s">
        <v>2373</v>
      </c>
      <c r="Q25" s="1344" t="s">
        <v>2391</v>
      </c>
      <c r="R25" s="1344">
        <v>7</v>
      </c>
    </row>
    <row r="26" s="73" customFormat="1" ht="13.5" spans="1:18">
      <c r="A26" s="1344" t="s">
        <v>875</v>
      </c>
      <c r="B26" s="1344" t="s">
        <v>368</v>
      </c>
      <c r="C26" s="1344" t="s">
        <v>2243</v>
      </c>
      <c r="D26" s="1344">
        <v>8</v>
      </c>
      <c r="E26" s="1342"/>
      <c r="F26" s="1344" t="s">
        <v>1063</v>
      </c>
      <c r="G26" s="1344" t="s">
        <v>2392</v>
      </c>
      <c r="H26" s="1344" t="s">
        <v>2393</v>
      </c>
      <c r="I26" s="1344">
        <v>10</v>
      </c>
      <c r="J26" s="1342"/>
      <c r="K26" s="1344" t="s">
        <v>1277</v>
      </c>
      <c r="L26" s="1344" t="s">
        <v>376</v>
      </c>
      <c r="M26" s="1344" t="s">
        <v>2202</v>
      </c>
      <c r="N26" s="1344">
        <v>10</v>
      </c>
      <c r="O26" s="1342"/>
      <c r="P26" s="1342"/>
      <c r="Q26" s="1342"/>
      <c r="R26" s="1342"/>
    </row>
    <row r="27" s="73" customFormat="1" ht="13.5" spans="1:18">
      <c r="A27" s="1344" t="s">
        <v>877</v>
      </c>
      <c r="B27" s="1344" t="s">
        <v>2394</v>
      </c>
      <c r="C27" s="1344" t="s">
        <v>2395</v>
      </c>
      <c r="D27" s="1344">
        <v>8</v>
      </c>
      <c r="E27" s="1342"/>
      <c r="F27" s="1344" t="s">
        <v>1068</v>
      </c>
      <c r="G27" s="1344" t="s">
        <v>1069</v>
      </c>
      <c r="H27" s="1344" t="s">
        <v>2239</v>
      </c>
      <c r="I27" s="1344">
        <v>10</v>
      </c>
      <c r="J27" s="1342"/>
      <c r="K27" s="1344" t="s">
        <v>1279</v>
      </c>
      <c r="L27" s="1344" t="s">
        <v>638</v>
      </c>
      <c r="M27" s="1344" t="s">
        <v>2206</v>
      </c>
      <c r="N27" s="1344">
        <v>10</v>
      </c>
      <c r="O27" s="1342"/>
      <c r="P27" s="1342"/>
      <c r="Q27" s="1342"/>
      <c r="R27" s="1342"/>
    </row>
    <row r="28" s="73" customFormat="1" ht="13.5" spans="1:18">
      <c r="A28" s="1344" t="s">
        <v>880</v>
      </c>
      <c r="B28" s="1344" t="s">
        <v>715</v>
      </c>
      <c r="C28" s="1344" t="s">
        <v>2251</v>
      </c>
      <c r="D28" s="1344">
        <v>8</v>
      </c>
      <c r="E28" s="1342"/>
      <c r="F28" s="1344" t="s">
        <v>1071</v>
      </c>
      <c r="G28" s="1344" t="s">
        <v>1072</v>
      </c>
      <c r="H28" s="1344" t="s">
        <v>2255</v>
      </c>
      <c r="I28" s="1344">
        <v>10</v>
      </c>
      <c r="J28" s="1342"/>
      <c r="K28" s="1344" t="s">
        <v>1281</v>
      </c>
      <c r="L28" s="1344" t="s">
        <v>1282</v>
      </c>
      <c r="M28" s="1344" t="s">
        <v>2218</v>
      </c>
      <c r="N28" s="1344">
        <v>10</v>
      </c>
      <c r="O28" s="1342"/>
      <c r="P28" s="1342"/>
      <c r="Q28" s="1342"/>
      <c r="R28" s="1342"/>
    </row>
    <row r="29" s="73" customFormat="1" ht="13.5" spans="1:18">
      <c r="A29" s="1344" t="s">
        <v>882</v>
      </c>
      <c r="B29" s="1344" t="s">
        <v>374</v>
      </c>
      <c r="C29" s="1344" t="s">
        <v>2042</v>
      </c>
      <c r="D29" s="1344">
        <v>8</v>
      </c>
      <c r="E29" s="1342"/>
      <c r="F29" s="1344" t="s">
        <v>1078</v>
      </c>
      <c r="G29" s="1344" t="s">
        <v>1079</v>
      </c>
      <c r="H29" s="1344" t="s">
        <v>2024</v>
      </c>
      <c r="I29" s="1344">
        <v>10</v>
      </c>
      <c r="J29" s="1342"/>
      <c r="K29" s="1344" t="s">
        <v>1284</v>
      </c>
      <c r="L29" s="1344" t="s">
        <v>646</v>
      </c>
      <c r="M29" s="1344" t="s">
        <v>2222</v>
      </c>
      <c r="N29" s="1344">
        <v>10</v>
      </c>
      <c r="O29" s="1342"/>
      <c r="P29" s="1342"/>
      <c r="Q29" s="1342"/>
      <c r="R29" s="1342"/>
    </row>
    <row r="30" s="73" customFormat="1" ht="13.5" spans="1:18">
      <c r="A30" s="1344" t="s">
        <v>884</v>
      </c>
      <c r="B30" s="1344" t="s">
        <v>721</v>
      </c>
      <c r="C30" s="1344" t="s">
        <v>2068</v>
      </c>
      <c r="D30" s="1344">
        <v>8</v>
      </c>
      <c r="E30" s="1342"/>
      <c r="F30" s="1344" t="s">
        <v>1081</v>
      </c>
      <c r="G30" s="1344" t="s">
        <v>333</v>
      </c>
      <c r="H30" s="1344" t="s">
        <v>2028</v>
      </c>
      <c r="I30" s="1344">
        <v>10</v>
      </c>
      <c r="J30" s="1342"/>
      <c r="K30" s="1344" t="s">
        <v>1288</v>
      </c>
      <c r="L30" s="1344" t="s">
        <v>2379</v>
      </c>
      <c r="M30" s="1344" t="s">
        <v>2396</v>
      </c>
      <c r="N30" s="1344">
        <v>10</v>
      </c>
      <c r="O30" s="1342"/>
      <c r="P30" s="1342"/>
      <c r="Q30" s="1342"/>
      <c r="R30" s="1342"/>
    </row>
    <row r="31" s="73" customFormat="1" ht="13.5" spans="1:18">
      <c r="A31" s="1344" t="s">
        <v>886</v>
      </c>
      <c r="B31" s="1344" t="s">
        <v>652</v>
      </c>
      <c r="C31" s="1344" t="s">
        <v>2072</v>
      </c>
      <c r="D31" s="1344">
        <v>8</v>
      </c>
      <c r="E31" s="1342"/>
      <c r="F31" s="1344" t="s">
        <v>1083</v>
      </c>
      <c r="G31" s="1344" t="s">
        <v>528</v>
      </c>
      <c r="H31" s="1344" t="s">
        <v>2033</v>
      </c>
      <c r="I31" s="1344">
        <v>10</v>
      </c>
      <c r="J31" s="1342"/>
      <c r="K31" s="1344" t="s">
        <v>1294</v>
      </c>
      <c r="L31" s="1344" t="s">
        <v>648</v>
      </c>
      <c r="M31" s="1344" t="s">
        <v>2254</v>
      </c>
      <c r="N31" s="1344">
        <v>10</v>
      </c>
      <c r="O31" s="1342"/>
      <c r="P31" s="1342"/>
      <c r="Q31" s="1342"/>
      <c r="R31" s="1342"/>
    </row>
    <row r="32" s="73" customFormat="1" ht="13.5" spans="1:18">
      <c r="A32" s="1344" t="s">
        <v>888</v>
      </c>
      <c r="B32" s="1344" t="s">
        <v>660</v>
      </c>
      <c r="C32" s="1344" t="s">
        <v>2092</v>
      </c>
      <c r="D32" s="1344">
        <v>8</v>
      </c>
      <c r="E32" s="1342"/>
      <c r="F32" s="1344" t="s">
        <v>1091</v>
      </c>
      <c r="G32" s="1344" t="s">
        <v>556</v>
      </c>
      <c r="H32" s="1344" t="s">
        <v>2055</v>
      </c>
      <c r="I32" s="1344">
        <v>10</v>
      </c>
      <c r="J32" s="1342"/>
      <c r="K32" s="1344" t="s">
        <v>1342</v>
      </c>
      <c r="L32" s="1344" t="s">
        <v>229</v>
      </c>
      <c r="M32" s="1344" t="s">
        <v>2093</v>
      </c>
      <c r="N32" s="1344">
        <v>11</v>
      </c>
      <c r="O32" s="1342"/>
      <c r="P32" s="1342"/>
      <c r="Q32" s="1342"/>
      <c r="R32" s="1342"/>
    </row>
    <row r="33" s="73" customFormat="1" ht="13.5" spans="1:18">
      <c r="A33" s="1344" t="s">
        <v>890</v>
      </c>
      <c r="B33" s="1344" t="s">
        <v>478</v>
      </c>
      <c r="C33" s="1344" t="s">
        <v>2101</v>
      </c>
      <c r="D33" s="1344">
        <v>8</v>
      </c>
      <c r="E33" s="1342"/>
      <c r="F33" s="1344" t="s">
        <v>1093</v>
      </c>
      <c r="G33" s="1344" t="s">
        <v>1094</v>
      </c>
      <c r="H33" s="1344" t="s">
        <v>2059</v>
      </c>
      <c r="I33" s="1344">
        <v>10</v>
      </c>
      <c r="J33" s="1342"/>
      <c r="K33" s="1344" t="s">
        <v>1303</v>
      </c>
      <c r="L33" s="1344" t="s">
        <v>428</v>
      </c>
      <c r="M33" s="1344" t="s">
        <v>2219</v>
      </c>
      <c r="N33" s="1344">
        <v>12</v>
      </c>
      <c r="O33" s="1342"/>
      <c r="P33" s="1342"/>
      <c r="Q33" s="1342"/>
      <c r="R33" s="1342"/>
    </row>
    <row r="34" s="73" customFormat="1" ht="13.5" spans="1:18">
      <c r="A34" s="1344" t="s">
        <v>892</v>
      </c>
      <c r="B34" s="1344" t="s">
        <v>290</v>
      </c>
      <c r="C34" s="1344" t="s">
        <v>2105</v>
      </c>
      <c r="D34" s="1344">
        <v>8</v>
      </c>
      <c r="E34" s="1342"/>
      <c r="F34" s="1344" t="s">
        <v>1100</v>
      </c>
      <c r="G34" s="1344" t="s">
        <v>480</v>
      </c>
      <c r="H34" s="1344" t="s">
        <v>2084</v>
      </c>
      <c r="I34" s="1344">
        <v>10</v>
      </c>
      <c r="J34" s="1342"/>
      <c r="K34" s="1344" t="s">
        <v>948</v>
      </c>
      <c r="L34" s="1344" t="s">
        <v>444</v>
      </c>
      <c r="M34" s="1344" t="s">
        <v>2063</v>
      </c>
      <c r="N34" s="1344">
        <v>12</v>
      </c>
      <c r="O34" s="1342"/>
      <c r="P34" s="1342"/>
      <c r="Q34" s="1342"/>
      <c r="R34" s="1342"/>
    </row>
    <row r="35" s="73" customFormat="1" ht="13.5" spans="1:18">
      <c r="A35" s="1344" t="s">
        <v>894</v>
      </c>
      <c r="B35" s="1344" t="s">
        <v>299</v>
      </c>
      <c r="C35" s="1344" t="s">
        <v>2129</v>
      </c>
      <c r="D35" s="1344">
        <v>8</v>
      </c>
      <c r="E35" s="1342"/>
      <c r="F35" s="1344" t="s">
        <v>2397</v>
      </c>
      <c r="G35" s="1344" t="s">
        <v>564</v>
      </c>
      <c r="H35" s="1344" t="s">
        <v>2088</v>
      </c>
      <c r="I35" s="1344">
        <v>10</v>
      </c>
      <c r="J35" s="1342"/>
      <c r="K35" s="1344" t="s">
        <v>1305</v>
      </c>
      <c r="L35" s="1344" t="s">
        <v>460</v>
      </c>
      <c r="M35" s="1344" t="s">
        <v>2220</v>
      </c>
      <c r="N35" s="1344">
        <v>12</v>
      </c>
      <c r="O35" s="1342"/>
      <c r="P35" s="1342"/>
      <c r="Q35" s="1342"/>
      <c r="R35" s="1342"/>
    </row>
    <row r="36" s="73" customFormat="1" ht="13.5" spans="1:18">
      <c r="A36" s="1344" t="s">
        <v>897</v>
      </c>
      <c r="B36" s="1344" t="s">
        <v>430</v>
      </c>
      <c r="C36" s="1344" t="s">
        <v>2158</v>
      </c>
      <c r="D36" s="1344">
        <v>8</v>
      </c>
      <c r="E36" s="1342"/>
      <c r="F36" s="1344" t="s">
        <v>1102</v>
      </c>
      <c r="G36" s="1344" t="s">
        <v>488</v>
      </c>
      <c r="H36" s="1344" t="s">
        <v>2097</v>
      </c>
      <c r="I36" s="1344">
        <v>10</v>
      </c>
      <c r="J36" s="1342"/>
      <c r="K36" s="1344" t="s">
        <v>1307</v>
      </c>
      <c r="L36" s="1344" t="s">
        <v>2398</v>
      </c>
      <c r="M36" s="1344" t="s">
        <v>2399</v>
      </c>
      <c r="N36" s="1344">
        <v>12</v>
      </c>
      <c r="O36" s="1342"/>
      <c r="P36" s="1342"/>
      <c r="Q36" s="1342"/>
      <c r="R36" s="1342"/>
    </row>
    <row r="37" s="73" customFormat="1" ht="13.5" spans="1:18">
      <c r="A37" s="1344" t="s">
        <v>901</v>
      </c>
      <c r="B37" s="1344" t="s">
        <v>307</v>
      </c>
      <c r="C37" s="1344" t="s">
        <v>2400</v>
      </c>
      <c r="D37" s="1344">
        <v>8</v>
      </c>
      <c r="E37" s="1342"/>
      <c r="F37" s="1344" t="s">
        <v>1104</v>
      </c>
      <c r="G37" s="1344" t="s">
        <v>1105</v>
      </c>
      <c r="H37" s="1344" t="s">
        <v>2109</v>
      </c>
      <c r="I37" s="1344">
        <v>10</v>
      </c>
      <c r="J37" s="1342"/>
      <c r="K37" s="1344" t="s">
        <v>1310</v>
      </c>
      <c r="L37" s="1344" t="s">
        <v>522</v>
      </c>
      <c r="M37" s="1344" t="s">
        <v>2155</v>
      </c>
      <c r="N37" s="1344">
        <v>12</v>
      </c>
      <c r="O37" s="1342"/>
      <c r="P37" s="1342"/>
      <c r="Q37" s="1342"/>
      <c r="R37" s="1342"/>
    </row>
    <row r="38" s="73" customFormat="1" ht="13.5" spans="1:18">
      <c r="A38" s="1344" t="s">
        <v>903</v>
      </c>
      <c r="B38" s="1344" t="s">
        <v>668</v>
      </c>
      <c r="C38" s="1344" t="s">
        <v>2190</v>
      </c>
      <c r="D38" s="1344">
        <v>8</v>
      </c>
      <c r="E38" s="1342"/>
      <c r="F38" s="1344" t="s">
        <v>1107</v>
      </c>
      <c r="G38" s="1344" t="s">
        <v>544</v>
      </c>
      <c r="H38" s="1344" t="s">
        <v>2113</v>
      </c>
      <c r="I38" s="1344">
        <v>10</v>
      </c>
      <c r="J38" s="1342"/>
      <c r="K38" s="1344" t="s">
        <v>1312</v>
      </c>
      <c r="L38" s="1344" t="s">
        <v>2401</v>
      </c>
      <c r="M38" s="1344" t="s">
        <v>2175</v>
      </c>
      <c r="N38" s="1344">
        <v>12</v>
      </c>
      <c r="O38" s="1342"/>
      <c r="P38" s="1342"/>
      <c r="Q38" s="1342"/>
      <c r="R38" s="1342"/>
    </row>
    <row r="39" s="73" customFormat="1" ht="13.5" spans="1:18">
      <c r="A39" s="1344" t="s">
        <v>905</v>
      </c>
      <c r="B39" s="1344" t="s">
        <v>315</v>
      </c>
      <c r="C39" s="1344" t="s">
        <v>2204</v>
      </c>
      <c r="D39" s="1344">
        <v>8</v>
      </c>
      <c r="E39" s="1342"/>
      <c r="F39" s="1344" t="s">
        <v>1109</v>
      </c>
      <c r="G39" s="1344" t="s">
        <v>1110</v>
      </c>
      <c r="H39" s="1344" t="s">
        <v>2117</v>
      </c>
      <c r="I39" s="1344">
        <v>10</v>
      </c>
      <c r="J39" s="1342"/>
      <c r="K39" s="1344" t="s">
        <v>950</v>
      </c>
      <c r="L39" s="1344" t="s">
        <v>538</v>
      </c>
      <c r="M39" s="1344" t="s">
        <v>2205</v>
      </c>
      <c r="N39" s="1344">
        <v>12</v>
      </c>
      <c r="O39" s="1342"/>
      <c r="P39" s="1342"/>
      <c r="Q39" s="1342"/>
      <c r="R39" s="1342"/>
    </row>
    <row r="40" s="73" customFormat="1" ht="13.5" spans="1:18">
      <c r="A40" s="1344" t="s">
        <v>907</v>
      </c>
      <c r="B40" s="1344" t="s">
        <v>382</v>
      </c>
      <c r="C40" s="1344" t="s">
        <v>2248</v>
      </c>
      <c r="D40" s="1344">
        <v>8</v>
      </c>
      <c r="E40" s="1342"/>
      <c r="F40" s="1344" t="s">
        <v>1114</v>
      </c>
      <c r="G40" s="1344" t="s">
        <v>1115</v>
      </c>
      <c r="H40" s="1344" t="s">
        <v>2402</v>
      </c>
      <c r="I40" s="1344">
        <v>10</v>
      </c>
      <c r="J40" s="1342"/>
      <c r="K40" s="1344" t="s">
        <v>1314</v>
      </c>
      <c r="L40" s="1344" t="s">
        <v>554</v>
      </c>
      <c r="M40" s="1344" t="s">
        <v>2257</v>
      </c>
      <c r="N40" s="1344">
        <v>12</v>
      </c>
      <c r="O40" s="1342"/>
      <c r="P40" s="1342"/>
      <c r="Q40" s="1342"/>
      <c r="R40" s="1342"/>
    </row>
    <row r="41" s="73" customFormat="1" ht="13.5" spans="1:18">
      <c r="A41" s="1344" t="s">
        <v>909</v>
      </c>
      <c r="B41" s="1344" t="s">
        <v>476</v>
      </c>
      <c r="C41" s="1344" t="s">
        <v>2025</v>
      </c>
      <c r="D41" s="1344">
        <v>8</v>
      </c>
      <c r="E41" s="1342"/>
      <c r="F41" s="1344" t="s">
        <v>1085</v>
      </c>
      <c r="G41" s="1344" t="s">
        <v>464</v>
      </c>
      <c r="H41" s="1344" t="s">
        <v>2141</v>
      </c>
      <c r="I41" s="1344">
        <v>10</v>
      </c>
      <c r="J41" s="1342"/>
      <c r="K41" s="1344" t="s">
        <v>1316</v>
      </c>
      <c r="L41" s="1344" t="s">
        <v>562</v>
      </c>
      <c r="M41" s="1344" t="s">
        <v>2065</v>
      </c>
      <c r="N41" s="1344">
        <v>12</v>
      </c>
      <c r="O41" s="1342"/>
      <c r="P41" s="1342"/>
      <c r="Q41" s="1342"/>
      <c r="R41" s="1342"/>
    </row>
    <row r="42" s="73" customFormat="1" ht="13.5" spans="1:18">
      <c r="A42" s="1344" t="s">
        <v>912</v>
      </c>
      <c r="B42" s="1344" t="s">
        <v>390</v>
      </c>
      <c r="C42" s="1344" t="s">
        <v>2029</v>
      </c>
      <c r="D42" s="1344">
        <v>8</v>
      </c>
      <c r="E42" s="1342"/>
      <c r="F42" s="1344" t="s">
        <v>1119</v>
      </c>
      <c r="G42" s="1344" t="s">
        <v>568</v>
      </c>
      <c r="H42" s="1344" t="s">
        <v>2146</v>
      </c>
      <c r="I42" s="1344">
        <v>10</v>
      </c>
      <c r="J42" s="1342"/>
      <c r="K42" s="1344" t="s">
        <v>1318</v>
      </c>
      <c r="L42" s="1344" t="s">
        <v>1319</v>
      </c>
      <c r="M42" s="1344" t="s">
        <v>2139</v>
      </c>
      <c r="N42" s="1344">
        <v>12</v>
      </c>
      <c r="O42" s="1342"/>
      <c r="P42" s="1342"/>
      <c r="Q42" s="1342"/>
      <c r="R42" s="1342"/>
    </row>
    <row r="43" s="73" customFormat="1" ht="13.5" spans="1:18">
      <c r="A43" s="1344" t="s">
        <v>914</v>
      </c>
      <c r="B43" s="1344" t="s">
        <v>676</v>
      </c>
      <c r="C43" s="1344" t="s">
        <v>2034</v>
      </c>
      <c r="D43" s="1344">
        <v>8</v>
      </c>
      <c r="E43" s="1342"/>
      <c r="F43" s="1344" t="s">
        <v>1096</v>
      </c>
      <c r="G43" s="1344" t="s">
        <v>536</v>
      </c>
      <c r="H43" s="1344" t="s">
        <v>2403</v>
      </c>
      <c r="I43" s="1344">
        <v>10</v>
      </c>
      <c r="J43" s="1342"/>
      <c r="K43" s="1344" t="s">
        <v>1321</v>
      </c>
      <c r="L43" s="1344" t="s">
        <v>578</v>
      </c>
      <c r="M43" s="1344" t="s">
        <v>2168</v>
      </c>
      <c r="N43" s="1344">
        <v>12</v>
      </c>
      <c r="O43" s="1342"/>
      <c r="P43" s="1342"/>
      <c r="Q43" s="1342"/>
      <c r="R43" s="1342"/>
    </row>
    <row r="44" s="73" customFormat="1" ht="13.5" spans="1:18">
      <c r="A44" s="1344" t="s">
        <v>916</v>
      </c>
      <c r="B44" s="1344" t="s">
        <v>398</v>
      </c>
      <c r="C44" s="1344" t="s">
        <v>2064</v>
      </c>
      <c r="D44" s="1344">
        <v>8</v>
      </c>
      <c r="E44" s="1342"/>
      <c r="F44" s="1344" t="s">
        <v>1122</v>
      </c>
      <c r="G44" s="1344" t="s">
        <v>576</v>
      </c>
      <c r="H44" s="1344" t="s">
        <v>2150</v>
      </c>
      <c r="I44" s="1344">
        <v>10</v>
      </c>
      <c r="J44" s="1342"/>
      <c r="K44" s="1344" t="s">
        <v>1323</v>
      </c>
      <c r="L44" s="1344" t="s">
        <v>586</v>
      </c>
      <c r="M44" s="1344" t="s">
        <v>2192</v>
      </c>
      <c r="N44" s="1344">
        <v>12</v>
      </c>
      <c r="O44" s="1342"/>
      <c r="P44" s="1342"/>
      <c r="Q44" s="1342"/>
      <c r="R44" s="1342"/>
    </row>
    <row r="45" s="73" customFormat="1" ht="13.5" spans="1:18">
      <c r="A45" s="1344" t="s">
        <v>918</v>
      </c>
      <c r="B45" s="1344" t="s">
        <v>919</v>
      </c>
      <c r="C45" s="1344" t="s">
        <v>2106</v>
      </c>
      <c r="D45" s="1344">
        <v>8</v>
      </c>
      <c r="E45" s="1342"/>
      <c r="F45" s="1344" t="s">
        <v>1124</v>
      </c>
      <c r="G45" s="1344" t="s">
        <v>319</v>
      </c>
      <c r="H45" s="1344" t="s">
        <v>2154</v>
      </c>
      <c r="I45" s="1344">
        <v>10</v>
      </c>
      <c r="J45" s="1342"/>
      <c r="K45" s="1344" t="s">
        <v>1325</v>
      </c>
      <c r="L45" s="1344" t="s">
        <v>594</v>
      </c>
      <c r="M45" s="1344" t="s">
        <v>2226</v>
      </c>
      <c r="N45" s="1344">
        <v>12</v>
      </c>
      <c r="O45" s="1342"/>
      <c r="P45" s="1342"/>
      <c r="Q45" s="1342"/>
      <c r="R45" s="1342"/>
    </row>
    <row r="46" s="73" customFormat="1" ht="13.5" spans="1:18">
      <c r="A46" s="1344" t="s">
        <v>921</v>
      </c>
      <c r="B46" s="1344" t="s">
        <v>684</v>
      </c>
      <c r="C46" s="1344" t="s">
        <v>2147</v>
      </c>
      <c r="D46" s="1344">
        <v>8</v>
      </c>
      <c r="E46" s="1342"/>
      <c r="F46" s="1344" t="s">
        <v>1126</v>
      </c>
      <c r="G46" s="1344" t="s">
        <v>494</v>
      </c>
      <c r="H46" s="1344" t="s">
        <v>2162</v>
      </c>
      <c r="I46" s="1344">
        <v>10</v>
      </c>
      <c r="J46" s="1342"/>
      <c r="K46" s="1344" t="s">
        <v>982</v>
      </c>
      <c r="L46" s="1344" t="s">
        <v>384</v>
      </c>
      <c r="M46" s="1344" t="s">
        <v>2027</v>
      </c>
      <c r="N46" s="1344">
        <v>13</v>
      </c>
      <c r="O46" s="1342"/>
      <c r="P46" s="1342"/>
      <c r="Q46" s="1342"/>
      <c r="R46" s="1342"/>
    </row>
    <row r="47" s="73" customFormat="1" ht="13.5" spans="1:18">
      <c r="A47" s="1344" t="s">
        <v>924</v>
      </c>
      <c r="B47" s="1344" t="s">
        <v>323</v>
      </c>
      <c r="C47" s="1344" t="s">
        <v>2183</v>
      </c>
      <c r="D47" s="1344">
        <v>8</v>
      </c>
      <c r="E47" s="1342"/>
      <c r="F47" s="1344" t="s">
        <v>1133</v>
      </c>
      <c r="G47" s="1344" t="s">
        <v>410</v>
      </c>
      <c r="H47" s="1344" t="s">
        <v>2194</v>
      </c>
      <c r="I47" s="1344">
        <v>10</v>
      </c>
      <c r="J47" s="1342"/>
      <c r="K47" s="1344" t="s">
        <v>992</v>
      </c>
      <c r="L47" s="1344" t="s">
        <v>752</v>
      </c>
      <c r="M47" s="1344" t="s">
        <v>2054</v>
      </c>
      <c r="N47" s="1344">
        <v>13</v>
      </c>
      <c r="O47" s="1342"/>
      <c r="P47" s="1342"/>
      <c r="Q47" s="1342"/>
      <c r="R47" s="1342"/>
    </row>
    <row r="48" s="73" customFormat="1" ht="13.5" spans="1:18">
      <c r="A48" s="1344" t="s">
        <v>926</v>
      </c>
      <c r="B48" s="1344" t="s">
        <v>438</v>
      </c>
      <c r="C48" s="1344" t="s">
        <v>2221</v>
      </c>
      <c r="D48" s="1344">
        <v>8</v>
      </c>
      <c r="E48" s="1342"/>
      <c r="F48" s="1344" t="s">
        <v>1135</v>
      </c>
      <c r="G48" s="1344" t="s">
        <v>2404</v>
      </c>
      <c r="H48" s="1344" t="s">
        <v>2208</v>
      </c>
      <c r="I48" s="1344">
        <v>10</v>
      </c>
      <c r="J48" s="1342"/>
      <c r="K48" s="1344" t="s">
        <v>1019</v>
      </c>
      <c r="L48" s="1344" t="s">
        <v>1020</v>
      </c>
      <c r="M48" s="1344" t="s">
        <v>2120</v>
      </c>
      <c r="N48" s="1344">
        <v>13</v>
      </c>
      <c r="O48" s="1342"/>
      <c r="P48" s="1342"/>
      <c r="Q48" s="1342"/>
      <c r="R48" s="1342"/>
    </row>
    <row r="49" s="73" customFormat="1" ht="13.5" spans="1:18">
      <c r="A49" s="1344" t="s">
        <v>928</v>
      </c>
      <c r="B49" s="1344" t="s">
        <v>331</v>
      </c>
      <c r="C49" s="1344" t="s">
        <v>2225</v>
      </c>
      <c r="D49" s="1344">
        <v>8</v>
      </c>
      <c r="E49" s="1342"/>
      <c r="F49" s="1344" t="s">
        <v>1137</v>
      </c>
      <c r="G49" s="1344" t="s">
        <v>572</v>
      </c>
      <c r="H49" s="1344" t="s">
        <v>2212</v>
      </c>
      <c r="I49" s="1344">
        <v>10</v>
      </c>
      <c r="J49" s="1342"/>
      <c r="K49" s="1344" t="s">
        <v>1036</v>
      </c>
      <c r="L49" s="1344" t="s">
        <v>416</v>
      </c>
      <c r="M49" s="1344" t="s">
        <v>2161</v>
      </c>
      <c r="N49" s="1344">
        <v>13</v>
      </c>
      <c r="O49" s="1342"/>
      <c r="P49" s="1342"/>
      <c r="Q49" s="1342"/>
      <c r="R49" s="1342"/>
    </row>
    <row r="50" s="73" customFormat="1" ht="13.5" spans="1:18">
      <c r="A50" s="1344" t="s">
        <v>930</v>
      </c>
      <c r="B50" s="1344" t="s">
        <v>446</v>
      </c>
      <c r="C50" s="1344" t="s">
        <v>2241</v>
      </c>
      <c r="D50" s="1344">
        <v>8</v>
      </c>
      <c r="E50" s="1342"/>
      <c r="F50" s="1344" t="s">
        <v>1141</v>
      </c>
      <c r="G50" s="1344" t="s">
        <v>1142</v>
      </c>
      <c r="H50" s="1344" t="s">
        <v>2232</v>
      </c>
      <c r="I50" s="1344">
        <v>10</v>
      </c>
      <c r="J50" s="1342"/>
      <c r="K50" s="1344" t="s">
        <v>1050</v>
      </c>
      <c r="L50" s="1344" t="s">
        <v>349</v>
      </c>
      <c r="M50" s="1344" t="s">
        <v>2189</v>
      </c>
      <c r="N50" s="1344">
        <v>13</v>
      </c>
      <c r="O50" s="1342"/>
      <c r="P50" s="1342"/>
      <c r="Q50" s="1342"/>
      <c r="R50" s="1342"/>
    </row>
    <row r="51" s="73" customFormat="1" ht="13.5" spans="1:18">
      <c r="A51" s="1344" t="s">
        <v>932</v>
      </c>
      <c r="B51" s="1344" t="s">
        <v>692</v>
      </c>
      <c r="C51" s="1344" t="s">
        <v>2021</v>
      </c>
      <c r="D51" s="1344">
        <v>8</v>
      </c>
      <c r="E51" s="1342"/>
      <c r="F51" s="1344" t="s">
        <v>1144</v>
      </c>
      <c r="G51" s="1344" t="s">
        <v>678</v>
      </c>
      <c r="H51" s="1344" t="s">
        <v>2236</v>
      </c>
      <c r="I51" s="1344">
        <v>10</v>
      </c>
      <c r="J51" s="1342"/>
      <c r="K51" s="1344" t="s">
        <v>1052</v>
      </c>
      <c r="L51" s="1344" t="s">
        <v>506</v>
      </c>
      <c r="M51" s="1344" t="s">
        <v>2203</v>
      </c>
      <c r="N51" s="1344">
        <v>13</v>
      </c>
      <c r="O51" s="1342"/>
      <c r="P51" s="1342"/>
      <c r="Q51" s="1342"/>
      <c r="R51" s="1342"/>
    </row>
    <row r="52" s="73" customFormat="1" ht="13.5" spans="1:18">
      <c r="A52" s="1344" t="s">
        <v>934</v>
      </c>
      <c r="B52" s="1344" t="s">
        <v>406</v>
      </c>
      <c r="C52" s="1344" t="s">
        <v>2057</v>
      </c>
      <c r="D52" s="1344">
        <v>8</v>
      </c>
      <c r="E52" s="1342"/>
      <c r="F52" s="1344" t="s">
        <v>1146</v>
      </c>
      <c r="G52" s="1344" t="s">
        <v>1147</v>
      </c>
      <c r="H52" s="1344" t="s">
        <v>2240</v>
      </c>
      <c r="I52" s="1344">
        <v>10</v>
      </c>
      <c r="J52" s="1342"/>
      <c r="K52" s="1344" t="s">
        <v>1056</v>
      </c>
      <c r="L52" s="1344" t="s">
        <v>1057</v>
      </c>
      <c r="M52" s="1344" t="s">
        <v>2211</v>
      </c>
      <c r="N52" s="1344">
        <v>13</v>
      </c>
      <c r="O52" s="1342"/>
      <c r="P52" s="1342"/>
      <c r="Q52" s="1342"/>
      <c r="R52" s="1342"/>
    </row>
    <row r="53" s="73" customFormat="1" ht="13.5" spans="1:18">
      <c r="A53" s="1344" t="s">
        <v>936</v>
      </c>
      <c r="B53" s="1344" t="s">
        <v>414</v>
      </c>
      <c r="C53" s="1344" t="s">
        <v>2061</v>
      </c>
      <c r="D53" s="1344">
        <v>8</v>
      </c>
      <c r="E53" s="1342"/>
      <c r="F53" s="1344" t="s">
        <v>1151</v>
      </c>
      <c r="G53" s="1344" t="s">
        <v>496</v>
      </c>
      <c r="H53" s="1344" t="s">
        <v>2256</v>
      </c>
      <c r="I53" s="1344">
        <v>10</v>
      </c>
      <c r="J53" s="1342"/>
      <c r="K53" s="1344" t="s">
        <v>1061</v>
      </c>
      <c r="L53" s="1344" t="s">
        <v>356</v>
      </c>
      <c r="M53" s="1344" t="s">
        <v>2223</v>
      </c>
      <c r="N53" s="1344">
        <v>13</v>
      </c>
      <c r="O53" s="1342"/>
      <c r="P53" s="1342"/>
      <c r="Q53" s="1342"/>
      <c r="R53" s="1342"/>
    </row>
    <row r="54" s="73" customFormat="1" ht="13.5" spans="1:18">
      <c r="A54" s="1344" t="s">
        <v>938</v>
      </c>
      <c r="B54" s="1344" t="s">
        <v>337</v>
      </c>
      <c r="C54" s="1344" t="s">
        <v>2086</v>
      </c>
      <c r="D54" s="1344">
        <v>8</v>
      </c>
      <c r="E54" s="1342"/>
      <c r="F54" s="1344" t="s">
        <v>1153</v>
      </c>
      <c r="G54" s="1344" t="s">
        <v>719</v>
      </c>
      <c r="H54" s="1344" t="s">
        <v>2260</v>
      </c>
      <c r="I54" s="1344">
        <v>10</v>
      </c>
      <c r="J54" s="1342"/>
      <c r="K54" s="1344" t="s">
        <v>1074</v>
      </c>
      <c r="L54" s="1344" t="s">
        <v>311</v>
      </c>
      <c r="M54" s="1344" t="s">
        <v>2259</v>
      </c>
      <c r="N54" s="1344">
        <v>13</v>
      </c>
      <c r="O54" s="1342"/>
      <c r="P54" s="1342"/>
      <c r="Q54" s="1342"/>
      <c r="R54" s="1342"/>
    </row>
    <row r="55" s="73" customFormat="1" ht="13.5" spans="1:18">
      <c r="A55" s="1344" t="s">
        <v>940</v>
      </c>
      <c r="B55" s="1344" t="s">
        <v>345</v>
      </c>
      <c r="C55" s="1344" t="s">
        <v>2127</v>
      </c>
      <c r="D55" s="1344">
        <v>8</v>
      </c>
      <c r="E55" s="1342"/>
      <c r="F55" s="1344" t="s">
        <v>1158</v>
      </c>
      <c r="G55" s="1344" t="s">
        <v>1159</v>
      </c>
      <c r="H55" s="1344" t="s">
        <v>2405</v>
      </c>
      <c r="I55" s="1344">
        <v>10</v>
      </c>
      <c r="J55" s="1342"/>
      <c r="K55" s="1344" t="s">
        <v>1076</v>
      </c>
      <c r="L55" s="1344" t="s">
        <v>364</v>
      </c>
      <c r="M55" s="1344" t="s">
        <v>2406</v>
      </c>
      <c r="N55" s="1344">
        <v>13</v>
      </c>
      <c r="O55" s="1342"/>
      <c r="P55" s="1342"/>
      <c r="Q55" s="1342"/>
      <c r="R55" s="1342"/>
    </row>
    <row r="56" s="73" customFormat="1" ht="13.5" spans="1:18">
      <c r="A56" s="1344" t="s">
        <v>942</v>
      </c>
      <c r="B56" s="1344" t="s">
        <v>352</v>
      </c>
      <c r="C56" s="1344" t="s">
        <v>2131</v>
      </c>
      <c r="D56" s="1344">
        <v>8</v>
      </c>
      <c r="E56" s="1342"/>
      <c r="F56" s="1344" t="s">
        <v>1161</v>
      </c>
      <c r="G56" s="1344" t="s">
        <v>504</v>
      </c>
      <c r="H56" s="1344" t="s">
        <v>2043</v>
      </c>
      <c r="I56" s="1344">
        <v>10</v>
      </c>
      <c r="J56" s="1342"/>
      <c r="K56" s="1344" t="s">
        <v>1089</v>
      </c>
      <c r="L56" s="1344" t="s">
        <v>347</v>
      </c>
      <c r="M56" s="1344" t="s">
        <v>2050</v>
      </c>
      <c r="N56" s="1344">
        <v>13</v>
      </c>
      <c r="O56" s="1342"/>
      <c r="P56" s="1342"/>
      <c r="Q56" s="1342"/>
      <c r="R56" s="1342"/>
    </row>
    <row r="57" s="73" customFormat="1" ht="13.5" spans="1:18">
      <c r="A57" s="1344" t="s">
        <v>946</v>
      </c>
      <c r="B57" s="1344" t="s">
        <v>2407</v>
      </c>
      <c r="C57" s="1344" t="s">
        <v>2230</v>
      </c>
      <c r="D57" s="1344">
        <v>8</v>
      </c>
      <c r="E57" s="1342"/>
      <c r="F57" s="1344" t="s">
        <v>1163</v>
      </c>
      <c r="G57" s="1344" t="s">
        <v>512</v>
      </c>
      <c r="H57" s="1344" t="s">
        <v>2047</v>
      </c>
      <c r="I57" s="1344">
        <v>10</v>
      </c>
      <c r="J57" s="1342"/>
      <c r="K57" s="1344" t="s">
        <v>1098</v>
      </c>
      <c r="L57" s="1344" t="s">
        <v>472</v>
      </c>
      <c r="M57" s="1344" t="s">
        <v>2080</v>
      </c>
      <c r="N57" s="1344">
        <v>13</v>
      </c>
      <c r="O57" s="1342"/>
      <c r="P57" s="1342"/>
      <c r="Q57" s="1342"/>
      <c r="R57" s="1342"/>
    </row>
    <row r="58" s="73" customFormat="1" ht="13.5" spans="1:18">
      <c r="A58" s="1344" t="s">
        <v>1327</v>
      </c>
      <c r="B58" s="1344" t="s">
        <v>1328</v>
      </c>
      <c r="C58" s="1344" t="s">
        <v>2031</v>
      </c>
      <c r="D58" s="1344">
        <v>9</v>
      </c>
      <c r="E58" s="1342"/>
      <c r="F58" s="1344" t="s">
        <v>1165</v>
      </c>
      <c r="G58" s="1344" t="s">
        <v>725</v>
      </c>
      <c r="H58" s="1344" t="s">
        <v>2060</v>
      </c>
      <c r="I58" s="1344">
        <v>10</v>
      </c>
      <c r="J58" s="1342"/>
      <c r="K58" s="1344" t="s">
        <v>1112</v>
      </c>
      <c r="L58" s="1344" t="s">
        <v>560</v>
      </c>
      <c r="M58" s="1344" t="s">
        <v>2125</v>
      </c>
      <c r="N58" s="1344">
        <v>13</v>
      </c>
      <c r="O58" s="1342"/>
      <c r="P58" s="1342"/>
      <c r="Q58" s="1342"/>
      <c r="R58" s="1342"/>
    </row>
    <row r="59" s="73" customFormat="1" ht="13.5" spans="1:18">
      <c r="A59" s="1344" t="s">
        <v>956</v>
      </c>
      <c r="B59" s="1344" t="s">
        <v>957</v>
      </c>
      <c r="C59" s="1344" t="s">
        <v>2087</v>
      </c>
      <c r="D59" s="1344">
        <v>9</v>
      </c>
      <c r="E59" s="1342"/>
      <c r="F59" s="1344" t="s">
        <v>1167</v>
      </c>
      <c r="G59" s="1344" t="s">
        <v>2408</v>
      </c>
      <c r="H59" s="1344" t="s">
        <v>2077</v>
      </c>
      <c r="I59" s="1344">
        <v>10</v>
      </c>
      <c r="J59" s="1342"/>
      <c r="K59" s="1344" t="s">
        <v>1139</v>
      </c>
      <c r="L59" s="1344" t="s">
        <v>354</v>
      </c>
      <c r="M59" s="1344" t="s">
        <v>2216</v>
      </c>
      <c r="N59" s="1344">
        <v>13</v>
      </c>
      <c r="O59" s="1342"/>
      <c r="P59" s="1342"/>
      <c r="Q59" s="1342"/>
      <c r="R59" s="1342"/>
    </row>
    <row r="60" s="73" customFormat="1" ht="13.5" spans="1:18">
      <c r="A60" s="1344" t="s">
        <v>959</v>
      </c>
      <c r="B60" s="1344" t="s">
        <v>420</v>
      </c>
      <c r="C60" s="1344" t="s">
        <v>2116</v>
      </c>
      <c r="D60" s="1344">
        <v>9</v>
      </c>
      <c r="E60" s="1342"/>
      <c r="F60" s="1344" t="s">
        <v>1170</v>
      </c>
      <c r="G60" s="1344" t="s">
        <v>520</v>
      </c>
      <c r="H60" s="1344" t="s">
        <v>2081</v>
      </c>
      <c r="I60" s="1344">
        <v>10</v>
      </c>
      <c r="J60" s="1342"/>
      <c r="K60" s="1344" t="s">
        <v>1199</v>
      </c>
      <c r="L60" s="1344" t="s">
        <v>566</v>
      </c>
      <c r="M60" s="1344" t="s">
        <v>2171</v>
      </c>
      <c r="N60" s="1344">
        <v>13</v>
      </c>
      <c r="O60" s="1342"/>
      <c r="P60" s="1342"/>
      <c r="Q60" s="1342"/>
      <c r="R60" s="1342"/>
    </row>
    <row r="61" s="73" customFormat="1" ht="13.5" spans="1:18">
      <c r="A61" s="1344" t="s">
        <v>1330</v>
      </c>
      <c r="B61" s="1344" t="s">
        <v>2409</v>
      </c>
      <c r="C61" s="1344" t="s">
        <v>2410</v>
      </c>
      <c r="D61" s="1344">
        <v>9</v>
      </c>
      <c r="E61" s="1342"/>
      <c r="F61" s="1344" t="s">
        <v>1177</v>
      </c>
      <c r="G61" s="1344" t="s">
        <v>1178</v>
      </c>
      <c r="H61" s="1344" t="s">
        <v>2411</v>
      </c>
      <c r="I61" s="1344">
        <v>10</v>
      </c>
      <c r="J61" s="1342"/>
      <c r="K61" s="1344" t="s">
        <v>1203</v>
      </c>
      <c r="L61" s="1344" t="s">
        <v>327</v>
      </c>
      <c r="M61" s="1344" t="s">
        <v>2201</v>
      </c>
      <c r="N61" s="1344">
        <v>13</v>
      </c>
      <c r="O61" s="1342"/>
      <c r="P61" s="1342"/>
      <c r="Q61" s="1342"/>
      <c r="R61" s="1342"/>
    </row>
    <row r="62" spans="1:18">
      <c r="A62" s="1344" t="s">
        <v>961</v>
      </c>
      <c r="B62" s="1344" t="s">
        <v>436</v>
      </c>
      <c r="C62" s="1344" t="s">
        <v>2412</v>
      </c>
      <c r="D62" s="1344">
        <v>9</v>
      </c>
      <c r="E62" s="1342"/>
      <c r="F62" s="1344" t="s">
        <v>1180</v>
      </c>
      <c r="G62" s="1344" t="s">
        <v>592</v>
      </c>
      <c r="H62" s="1344" t="s">
        <v>2110</v>
      </c>
      <c r="I62" s="1344">
        <v>10</v>
      </c>
      <c r="J62" s="1342"/>
      <c r="K62" s="1344" t="s">
        <v>1208</v>
      </c>
      <c r="L62" s="1344" t="s">
        <v>751</v>
      </c>
      <c r="M62" s="1344" t="s">
        <v>2213</v>
      </c>
      <c r="N62" s="1344">
        <v>13</v>
      </c>
      <c r="O62" s="1342"/>
      <c r="P62" s="1342"/>
      <c r="Q62" s="1342"/>
      <c r="R62" s="1342"/>
    </row>
    <row r="63" spans="1:18">
      <c r="A63" s="1344" t="s">
        <v>1332</v>
      </c>
      <c r="B63" s="1344" t="s">
        <v>452</v>
      </c>
      <c r="C63" s="1344" t="s">
        <v>2121</v>
      </c>
      <c r="D63" s="1344">
        <v>9</v>
      </c>
      <c r="E63" s="1342"/>
      <c r="F63" s="1344" t="s">
        <v>1182</v>
      </c>
      <c r="G63" s="1344" t="s">
        <v>1183</v>
      </c>
      <c r="H63" s="1344" t="s">
        <v>2413</v>
      </c>
      <c r="I63" s="1344">
        <v>10</v>
      </c>
      <c r="J63" s="1342"/>
      <c r="K63" s="1344" t="s">
        <v>1238</v>
      </c>
      <c r="L63" s="1344" t="s">
        <v>370</v>
      </c>
      <c r="M63" s="1344" t="s">
        <v>2078</v>
      </c>
      <c r="N63" s="1344">
        <v>13</v>
      </c>
      <c r="O63" s="1342"/>
      <c r="P63" s="1342"/>
      <c r="Q63" s="1342"/>
      <c r="R63" s="1342"/>
    </row>
    <row r="64" spans="1:18">
      <c r="A64" s="1344" t="s">
        <v>963</v>
      </c>
      <c r="B64" s="1344" t="s">
        <v>717</v>
      </c>
      <c r="C64" s="1344" t="s">
        <v>2186</v>
      </c>
      <c r="D64" s="1344">
        <v>9</v>
      </c>
      <c r="E64" s="1342"/>
      <c r="F64" s="1344" t="s">
        <v>1185</v>
      </c>
      <c r="G64" s="1344" t="s">
        <v>600</v>
      </c>
      <c r="H64" s="1344" t="s">
        <v>2118</v>
      </c>
      <c r="I64" s="1344">
        <v>10</v>
      </c>
      <c r="J64" s="1342"/>
      <c r="K64" s="1344" t="s">
        <v>1267</v>
      </c>
      <c r="L64" s="1344" t="s">
        <v>627</v>
      </c>
      <c r="M64" s="1344" t="s">
        <v>2152</v>
      </c>
      <c r="N64" s="1344">
        <v>13</v>
      </c>
      <c r="O64" s="1342"/>
      <c r="P64" s="1342"/>
      <c r="Q64" s="1342"/>
      <c r="R64" s="1342"/>
    </row>
    <row r="65" spans="1:18">
      <c r="A65" s="1344" t="s">
        <v>965</v>
      </c>
      <c r="B65" s="1344" t="s">
        <v>484</v>
      </c>
      <c r="C65" s="1344" t="s">
        <v>2056</v>
      </c>
      <c r="D65" s="1344">
        <v>9</v>
      </c>
      <c r="E65" s="1342"/>
      <c r="F65" s="1344" t="s">
        <v>1187</v>
      </c>
      <c r="G65" s="1344" t="s">
        <v>542</v>
      </c>
      <c r="H65" s="1344" t="s">
        <v>2122</v>
      </c>
      <c r="I65" s="1344">
        <v>10</v>
      </c>
      <c r="J65" s="1342"/>
      <c r="K65" s="1344" t="s">
        <v>1273</v>
      </c>
      <c r="L65" s="1344" t="s">
        <v>640</v>
      </c>
      <c r="M65" s="1344" t="s">
        <v>2176</v>
      </c>
      <c r="N65" s="1344">
        <v>13</v>
      </c>
      <c r="O65" s="1342"/>
      <c r="P65" s="1342"/>
      <c r="Q65" s="1342"/>
      <c r="R65" s="1342"/>
    </row>
    <row r="66" spans="1:18">
      <c r="A66" s="1344" t="s">
        <v>1334</v>
      </c>
      <c r="B66" s="1344" t="s">
        <v>492</v>
      </c>
      <c r="C66" s="1344" t="s">
        <v>2073</v>
      </c>
      <c r="D66" s="1344">
        <v>9</v>
      </c>
      <c r="E66" s="1342"/>
      <c r="F66" s="1344" t="s">
        <v>1189</v>
      </c>
      <c r="G66" s="1344" t="s">
        <v>550</v>
      </c>
      <c r="H66" s="1344" t="s">
        <v>2126</v>
      </c>
      <c r="I66" s="1344">
        <v>10</v>
      </c>
      <c r="J66" s="1342"/>
      <c r="K66" s="1344" t="s">
        <v>1296</v>
      </c>
      <c r="L66" s="1344" t="s">
        <v>656</v>
      </c>
      <c r="M66" s="1344" t="s">
        <v>2258</v>
      </c>
      <c r="N66" s="1344">
        <v>13</v>
      </c>
      <c r="O66" s="1342"/>
      <c r="P66" s="1342"/>
      <c r="Q66" s="1342"/>
      <c r="R66" s="1342"/>
    </row>
    <row r="67" spans="1:18">
      <c r="A67" s="1344" t="s">
        <v>953</v>
      </c>
      <c r="B67" s="1344" t="s">
        <v>954</v>
      </c>
      <c r="C67" s="1344" t="s">
        <v>2414</v>
      </c>
      <c r="D67" s="1344">
        <v>9</v>
      </c>
      <c r="E67" s="1342"/>
      <c r="F67" s="1344" t="s">
        <v>1191</v>
      </c>
      <c r="G67" s="1344" t="s">
        <v>558</v>
      </c>
      <c r="H67" s="1344" t="s">
        <v>2134</v>
      </c>
      <c r="I67" s="1344">
        <v>10</v>
      </c>
      <c r="J67" s="1342"/>
      <c r="K67" s="1344" t="s">
        <v>861</v>
      </c>
      <c r="L67" s="1344" t="s">
        <v>228</v>
      </c>
      <c r="M67" s="1344" t="s">
        <v>2165</v>
      </c>
      <c r="N67" s="1344">
        <v>14</v>
      </c>
      <c r="O67" s="1342"/>
      <c r="P67" s="1342"/>
      <c r="Q67" s="1342"/>
      <c r="R67" s="1342"/>
    </row>
    <row r="68" spans="1:18">
      <c r="A68" s="1344" t="s">
        <v>850</v>
      </c>
      <c r="B68" s="1344" t="s">
        <v>500</v>
      </c>
      <c r="C68" s="1344" t="s">
        <v>2130</v>
      </c>
      <c r="D68" s="1344">
        <v>9</v>
      </c>
      <c r="E68" s="1342"/>
      <c r="F68" s="1344" t="s">
        <v>1193</v>
      </c>
      <c r="G68" s="1344" t="s">
        <v>608</v>
      </c>
      <c r="H68" s="1344" t="s">
        <v>2151</v>
      </c>
      <c r="I68" s="1344">
        <v>10</v>
      </c>
      <c r="J68" s="1342"/>
      <c r="K68" s="1342"/>
      <c r="L68" s="1342"/>
      <c r="M68" s="1342"/>
      <c r="N68" s="1342"/>
      <c r="O68" s="1342"/>
      <c r="P68" s="1342"/>
      <c r="Q68" s="1342"/>
      <c r="R68" s="1342"/>
    </row>
    <row r="69" spans="1:18">
      <c r="A69" s="1344" t="s">
        <v>1339</v>
      </c>
      <c r="B69" s="1344" t="s">
        <v>1340</v>
      </c>
      <c r="C69" s="1344" t="s">
        <v>2195</v>
      </c>
      <c r="D69" s="1344">
        <v>9</v>
      </c>
      <c r="E69" s="1342"/>
      <c r="F69" s="1344" t="s">
        <v>1195</v>
      </c>
      <c r="G69" s="1344" t="s">
        <v>615</v>
      </c>
      <c r="H69" s="1344" t="s">
        <v>2163</v>
      </c>
      <c r="I69" s="1344">
        <v>10</v>
      </c>
      <c r="J69" s="1342"/>
      <c r="K69" s="1342"/>
      <c r="L69" s="1342"/>
      <c r="M69" s="1342"/>
      <c r="N69" s="1342"/>
      <c r="O69" s="1342"/>
      <c r="P69" s="1342"/>
      <c r="Q69" s="1342"/>
      <c r="R69" s="1342"/>
    </row>
    <row r="70" spans="1:18">
      <c r="A70" s="1344" t="s">
        <v>973</v>
      </c>
      <c r="B70" s="1344" t="s">
        <v>702</v>
      </c>
      <c r="C70" s="1344" t="s">
        <v>2180</v>
      </c>
      <c r="D70" s="1344">
        <v>9</v>
      </c>
      <c r="E70" s="1342"/>
      <c r="F70" s="1344" t="s">
        <v>1197</v>
      </c>
      <c r="G70" s="1344" t="s">
        <v>294</v>
      </c>
      <c r="H70" s="1344" t="s">
        <v>2167</v>
      </c>
      <c r="I70" s="1344">
        <v>10</v>
      </c>
      <c r="J70" s="1342"/>
      <c r="K70" s="1342"/>
      <c r="L70" s="1342"/>
      <c r="M70" s="1342"/>
      <c r="N70" s="1342"/>
      <c r="O70" s="1342"/>
      <c r="P70" s="1342"/>
      <c r="Q70" s="1342"/>
      <c r="R70" s="1342"/>
    </row>
    <row r="71" spans="1:18">
      <c r="A71" s="1344" t="s">
        <v>975</v>
      </c>
      <c r="B71" s="1344" t="s">
        <v>750</v>
      </c>
      <c r="C71" s="1344" t="s">
        <v>2210</v>
      </c>
      <c r="D71" s="1344">
        <v>9</v>
      </c>
      <c r="E71" s="1342"/>
      <c r="F71" s="1342"/>
      <c r="G71" s="1342"/>
      <c r="H71" s="1342"/>
      <c r="I71" s="1342"/>
      <c r="J71" s="1342"/>
      <c r="K71" s="1342"/>
      <c r="L71" s="1342"/>
      <c r="M71" s="1342"/>
      <c r="N71" s="1342"/>
      <c r="O71" s="1342"/>
      <c r="P71" s="1342"/>
      <c r="Q71" s="1342"/>
      <c r="R71" s="1342"/>
    </row>
  </sheetData>
  <mergeCells count="1">
    <mergeCell ref="P1:R1"/>
  </mergeCells>
  <conditionalFormatting sqref="P3:R25">
    <cfRule type="duplicateValues" dxfId="0" priority="1"/>
  </conditionalFormatting>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N29"/>
  <sheetViews>
    <sheetView workbookViewId="0">
      <selection activeCell="K9" sqref="J9:K9"/>
    </sheetView>
  </sheetViews>
  <sheetFormatPr defaultColWidth="9" defaultRowHeight="14.25"/>
  <cols>
    <col min="1" max="1" width="33.25" customWidth="1"/>
    <col min="3" max="3" width="10.5" customWidth="1"/>
    <col min="4" max="4" width="10.375" customWidth="1"/>
    <col min="5" max="5" width="11.75" customWidth="1"/>
    <col min="6" max="6" width="17.5" customWidth="1"/>
  </cols>
  <sheetData>
    <row r="1" ht="33.75" spans="1:10">
      <c r="A1" s="1217"/>
      <c r="B1" s="1217"/>
      <c r="C1" s="581" t="s">
        <v>95</v>
      </c>
      <c r="D1" s="581"/>
      <c r="E1" s="581"/>
      <c r="F1" s="581"/>
      <c r="G1" s="581"/>
      <c r="H1" s="581"/>
      <c r="I1" s="581"/>
      <c r="J1" s="581"/>
    </row>
    <row r="2" ht="18.75" spans="1:10">
      <c r="A2" s="1217"/>
      <c r="B2" s="1217"/>
      <c r="C2" s="32" t="s">
        <v>216</v>
      </c>
      <c r="D2" s="32"/>
      <c r="E2" s="32"/>
      <c r="F2" s="32"/>
      <c r="G2" s="32"/>
      <c r="H2" s="32"/>
      <c r="I2" s="32"/>
      <c r="J2" s="32"/>
    </row>
    <row r="3" spans="1:10">
      <c r="A3" s="1217"/>
      <c r="B3" s="1217"/>
      <c r="C3" s="1218" t="s">
        <v>2261</v>
      </c>
      <c r="D3" s="1219"/>
      <c r="E3" s="1219"/>
      <c r="F3" s="1219"/>
      <c r="G3" s="1219"/>
      <c r="H3" s="1219"/>
      <c r="I3" s="1219"/>
      <c r="J3" s="1219"/>
    </row>
    <row r="4" ht="27" spans="6:6">
      <c r="F4" s="614" t="s">
        <v>2415</v>
      </c>
    </row>
    <row r="6" ht="24.75" spans="1:6">
      <c r="A6" s="1317" t="s">
        <v>2416</v>
      </c>
      <c r="B6" s="1317" t="s">
        <v>2417</v>
      </c>
      <c r="C6" s="1318" t="s">
        <v>2418</v>
      </c>
      <c r="D6" s="1317" t="s">
        <v>2419</v>
      </c>
      <c r="E6" s="1317" t="s">
        <v>2420</v>
      </c>
      <c r="F6" s="1317" t="s">
        <v>2421</v>
      </c>
    </row>
    <row r="7" ht="24.75" spans="1:6">
      <c r="A7" s="1319" t="s">
        <v>248</v>
      </c>
      <c r="B7" s="1320">
        <v>53</v>
      </c>
      <c r="C7" s="1321">
        <v>50</v>
      </c>
      <c r="D7" s="1321">
        <v>50</v>
      </c>
      <c r="E7" s="1321">
        <v>50</v>
      </c>
      <c r="F7" s="1321">
        <v>50</v>
      </c>
    </row>
    <row r="8" ht="24.75" spans="1:6">
      <c r="A8" s="1319" t="s">
        <v>2422</v>
      </c>
      <c r="B8" s="1322">
        <v>52</v>
      </c>
      <c r="C8" s="1322">
        <v>50</v>
      </c>
      <c r="D8" s="1322">
        <v>50</v>
      </c>
      <c r="E8" s="1322">
        <v>50</v>
      </c>
      <c r="F8" s="1322">
        <v>50</v>
      </c>
    </row>
    <row r="9" ht="147" customHeight="1" spans="1:6">
      <c r="A9" s="1319" t="s">
        <v>2423</v>
      </c>
      <c r="B9" s="1322">
        <v>53</v>
      </c>
      <c r="C9" s="1322">
        <v>51</v>
      </c>
      <c r="D9" s="1322">
        <v>51</v>
      </c>
      <c r="E9" s="1322">
        <v>51</v>
      </c>
      <c r="F9" s="1322">
        <v>51</v>
      </c>
    </row>
    <row r="10" spans="1:1">
      <c r="A10" t="s">
        <v>2270</v>
      </c>
    </row>
    <row r="11" spans="1:14">
      <c r="A11" s="573" t="s">
        <v>2424</v>
      </c>
      <c r="B11" s="573"/>
      <c r="C11" s="573"/>
      <c r="D11" s="573"/>
      <c r="E11" s="573"/>
      <c r="F11" s="573"/>
      <c r="G11" s="573"/>
      <c r="H11" s="573"/>
      <c r="I11" s="573"/>
      <c r="J11" s="573"/>
      <c r="K11" s="573"/>
      <c r="L11" s="573"/>
      <c r="M11" s="573"/>
      <c r="N11" s="573"/>
    </row>
    <row r="12" spans="1:14">
      <c r="A12" s="1323" t="s">
        <v>2425</v>
      </c>
      <c r="B12" s="1323"/>
      <c r="C12" s="1323"/>
      <c r="D12" s="1323"/>
      <c r="E12" s="1323"/>
      <c r="F12" s="1323"/>
      <c r="G12" s="1323"/>
      <c r="H12" s="1323"/>
      <c r="I12" s="1323"/>
      <c r="J12" s="1323"/>
      <c r="K12" s="1323"/>
      <c r="L12" s="1323"/>
      <c r="M12" s="1323"/>
      <c r="N12" s="1323"/>
    </row>
    <row r="13" spans="1:14">
      <c r="A13" s="1323" t="s">
        <v>2426</v>
      </c>
      <c r="B13" s="1323"/>
      <c r="C13" s="1323"/>
      <c r="D13" s="1323"/>
      <c r="E13" s="1323"/>
      <c r="F13" s="1323"/>
      <c r="G13" s="1323"/>
      <c r="H13" s="1323"/>
      <c r="I13" s="1323"/>
      <c r="J13" s="1323"/>
      <c r="K13" s="1323"/>
      <c r="L13" s="1323"/>
      <c r="M13" s="1323"/>
      <c r="N13" s="1323"/>
    </row>
    <row r="14" spans="1:14">
      <c r="A14" s="1324" t="s">
        <v>2427</v>
      </c>
      <c r="B14" s="1324"/>
      <c r="C14" s="1324"/>
      <c r="D14" s="1324"/>
      <c r="E14" s="1324"/>
      <c r="F14" s="1324"/>
      <c r="G14" s="1324"/>
      <c r="H14" s="1324"/>
      <c r="I14" s="1324"/>
      <c r="J14" s="1324"/>
      <c r="K14" s="1324"/>
      <c r="L14" s="1324"/>
      <c r="M14" s="1324"/>
      <c r="N14" s="1324"/>
    </row>
    <row r="15" spans="1:14">
      <c r="A15" s="1323" t="s">
        <v>2428</v>
      </c>
      <c r="B15" s="1323"/>
      <c r="C15" s="1323"/>
      <c r="D15" s="1323"/>
      <c r="E15" s="1323"/>
      <c r="F15" s="1323"/>
      <c r="G15" s="1323"/>
      <c r="H15" s="1323"/>
      <c r="I15" s="1323"/>
      <c r="J15" s="1323"/>
      <c r="K15" s="1323"/>
      <c r="L15" s="1323"/>
      <c r="M15" s="1323"/>
      <c r="N15" s="1323"/>
    </row>
    <row r="16" spans="1:14">
      <c r="A16" s="1325" t="s">
        <v>2429</v>
      </c>
      <c r="B16" s="1325"/>
      <c r="C16" s="1325"/>
      <c r="D16" s="1325"/>
      <c r="E16" s="1325"/>
      <c r="F16" s="1325"/>
      <c r="G16" s="1325"/>
      <c r="H16" s="1325"/>
      <c r="I16" s="1323"/>
      <c r="J16" s="1323"/>
      <c r="K16" s="1323"/>
      <c r="L16" s="1323"/>
      <c r="M16" s="1323"/>
      <c r="N16" s="1323"/>
    </row>
    <row r="17" spans="1:14">
      <c r="A17" s="1326" t="s">
        <v>2430</v>
      </c>
      <c r="B17" s="1326"/>
      <c r="C17" s="1326"/>
      <c r="D17" s="1326"/>
      <c r="E17" s="1326"/>
      <c r="F17" s="1326"/>
      <c r="G17" s="1326"/>
      <c r="H17" s="1326"/>
      <c r="I17" s="1326"/>
      <c r="J17" s="1326"/>
      <c r="K17" s="1326"/>
      <c r="L17" s="1326"/>
      <c r="M17" s="1326"/>
      <c r="N17" s="1326"/>
    </row>
    <row r="18" spans="1:14">
      <c r="A18" s="1327" t="s">
        <v>2431</v>
      </c>
      <c r="B18" s="1327"/>
      <c r="C18" s="1328"/>
      <c r="D18" s="1328"/>
      <c r="E18" s="1328"/>
      <c r="F18" s="1328"/>
      <c r="G18" s="1328"/>
      <c r="H18" s="1328"/>
      <c r="I18" s="1328"/>
      <c r="J18" s="1328"/>
      <c r="K18" s="1328"/>
      <c r="L18" s="1328"/>
      <c r="M18" s="1328"/>
      <c r="N18" s="1328"/>
    </row>
    <row r="19" spans="1:14">
      <c r="A19" s="1329" t="s">
        <v>2432</v>
      </c>
      <c r="B19" s="1329"/>
      <c r="C19" s="1329"/>
      <c r="D19" s="1329"/>
      <c r="E19" s="1329"/>
      <c r="F19" s="1329"/>
      <c r="G19" s="1329"/>
      <c r="H19" s="1329"/>
      <c r="I19" s="1329"/>
      <c r="J19" s="1329"/>
      <c r="K19" s="1329"/>
      <c r="L19" s="1329"/>
      <c r="M19" s="1329"/>
      <c r="N19" s="1329"/>
    </row>
    <row r="20" spans="1:14">
      <c r="A20" s="1330" t="s">
        <v>2433</v>
      </c>
      <c r="B20" s="1330"/>
      <c r="C20" s="1330"/>
      <c r="D20" s="1330"/>
      <c r="E20" s="1330"/>
      <c r="F20" s="1330"/>
      <c r="G20" s="1330"/>
      <c r="H20" s="1330"/>
      <c r="I20" s="1330"/>
      <c r="J20" s="1330"/>
      <c r="K20" s="1330"/>
      <c r="L20" s="1330"/>
      <c r="M20" s="1330"/>
      <c r="N20" s="1330"/>
    </row>
    <row r="21" spans="1:14">
      <c r="A21" s="1331" t="s">
        <v>2434</v>
      </c>
      <c r="B21" s="1331"/>
      <c r="C21" s="1332"/>
      <c r="D21" s="1332"/>
      <c r="E21" s="1332"/>
      <c r="F21" s="1332"/>
      <c r="G21" s="1332"/>
      <c r="H21" s="1332"/>
      <c r="I21" s="1332"/>
      <c r="J21" s="1332"/>
      <c r="K21" s="1332"/>
      <c r="L21" s="1332"/>
      <c r="M21" s="1332"/>
      <c r="N21" s="1332"/>
    </row>
    <row r="22" spans="1:14">
      <c r="A22" s="1333" t="s">
        <v>2435</v>
      </c>
      <c r="B22" s="1333"/>
      <c r="C22" s="1334"/>
      <c r="D22" s="1334"/>
      <c r="E22" s="1334"/>
      <c r="F22" s="1334"/>
      <c r="G22" s="1334"/>
      <c r="H22" s="1334"/>
      <c r="I22" s="1334"/>
      <c r="J22" s="1334"/>
      <c r="K22" s="1334"/>
      <c r="L22" s="1334"/>
      <c r="M22" s="1334"/>
      <c r="N22" s="1334"/>
    </row>
    <row r="23" spans="1:14">
      <c r="A23" s="1335" t="s">
        <v>2436</v>
      </c>
      <c r="B23" s="1335"/>
      <c r="C23" s="1335"/>
      <c r="D23" s="1335"/>
      <c r="E23" s="1335"/>
      <c r="F23" s="1335"/>
      <c r="G23" s="1335"/>
      <c r="H23" s="1335"/>
      <c r="I23" s="1335"/>
      <c r="J23" s="1335"/>
      <c r="K23" s="1335"/>
      <c r="L23" s="1335"/>
      <c r="M23" s="1335"/>
      <c r="N23" s="1337"/>
    </row>
    <row r="24" spans="1:14">
      <c r="A24" s="1336" t="s">
        <v>2437</v>
      </c>
      <c r="B24" s="1336"/>
      <c r="C24" s="1337"/>
      <c r="D24" s="1337"/>
      <c r="E24" s="1337"/>
      <c r="F24" s="1337"/>
      <c r="G24" s="1337"/>
      <c r="H24" s="1337"/>
      <c r="I24" s="1337"/>
      <c r="J24" s="1337"/>
      <c r="K24" s="1337"/>
      <c r="L24" s="1337"/>
      <c r="M24" s="1337"/>
      <c r="N24" s="1337"/>
    </row>
    <row r="25" spans="1:14">
      <c r="A25" s="1338" t="s">
        <v>2438</v>
      </c>
      <c r="B25" s="1338"/>
      <c r="C25" s="1338"/>
      <c r="D25" s="1338"/>
      <c r="E25" s="1338"/>
      <c r="F25" s="1338"/>
      <c r="G25" s="1338"/>
      <c r="H25" s="1338"/>
      <c r="I25" s="1338"/>
      <c r="J25" s="1338"/>
      <c r="K25" s="1338"/>
      <c r="L25" s="1338"/>
      <c r="M25" s="1338"/>
      <c r="N25" s="1338"/>
    </row>
    <row r="26" spans="1:14">
      <c r="A26" s="1338" t="s">
        <v>2439</v>
      </c>
      <c r="B26" s="1338"/>
      <c r="C26" s="1338"/>
      <c r="D26" s="1338"/>
      <c r="E26" s="1338"/>
      <c r="F26" s="1338"/>
      <c r="G26" s="1338"/>
      <c r="H26" s="1338"/>
      <c r="I26" s="1338"/>
      <c r="J26" s="1338"/>
      <c r="K26" s="1338"/>
      <c r="L26" s="1338"/>
      <c r="M26" s="1338"/>
      <c r="N26" s="1338"/>
    </row>
    <row r="27" spans="1:14">
      <c r="A27" s="1336" t="s">
        <v>2440</v>
      </c>
      <c r="B27" s="1336"/>
      <c r="C27" s="1337"/>
      <c r="D27" s="1337"/>
      <c r="E27" s="1337"/>
      <c r="F27" s="1337"/>
      <c r="G27" s="1337"/>
      <c r="H27" s="1337"/>
      <c r="I27" s="1337"/>
      <c r="J27" s="1337"/>
      <c r="K27" s="1337"/>
      <c r="L27" s="1337"/>
      <c r="M27" s="1337"/>
      <c r="N27" s="1337"/>
    </row>
    <row r="28" spans="1:14">
      <c r="A28" s="1339" t="s">
        <v>2441</v>
      </c>
      <c r="B28" s="1339"/>
      <c r="C28" s="1340"/>
      <c r="D28" s="1340"/>
      <c r="E28" s="1340"/>
      <c r="F28" s="1340"/>
      <c r="G28" s="1340"/>
      <c r="H28" s="1340"/>
      <c r="I28" s="1340"/>
      <c r="J28" s="1340"/>
      <c r="K28" s="573"/>
      <c r="L28" s="573"/>
      <c r="M28" s="573"/>
      <c r="N28" s="573"/>
    </row>
    <row r="29" ht="16.5" spans="1:14">
      <c r="A29" s="1341" t="s">
        <v>2442</v>
      </c>
      <c r="B29" s="573"/>
      <c r="C29" s="573"/>
      <c r="D29" s="573"/>
      <c r="E29" s="573"/>
      <c r="F29" s="573"/>
      <c r="G29" s="573"/>
      <c r="H29" s="573"/>
      <c r="I29" s="573"/>
      <c r="J29" s="573"/>
      <c r="K29" s="573"/>
      <c r="L29" s="573"/>
      <c r="M29" s="573"/>
      <c r="N29" s="573"/>
    </row>
  </sheetData>
  <mergeCells count="9">
    <mergeCell ref="C1:J1"/>
    <mergeCell ref="C2:J2"/>
    <mergeCell ref="C3:J3"/>
    <mergeCell ref="A17:H17"/>
    <mergeCell ref="A18:H18"/>
    <mergeCell ref="A23:M23"/>
    <mergeCell ref="A25:N25"/>
    <mergeCell ref="A26:N26"/>
    <mergeCell ref="A28:J2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39"/>
  <sheetViews>
    <sheetView workbookViewId="0">
      <selection activeCell="N24" sqref="N24"/>
    </sheetView>
  </sheetViews>
  <sheetFormatPr defaultColWidth="9" defaultRowHeight="14.25"/>
  <cols>
    <col min="2" max="2" width="23.75" customWidth="1"/>
    <col min="3" max="3" width="19.625" customWidth="1"/>
    <col min="4" max="4" width="11.5" customWidth="1"/>
    <col min="5" max="5" width="14.875" customWidth="1"/>
    <col min="6" max="6" width="12.75" customWidth="1"/>
    <col min="7" max="7" width="12.875" customWidth="1"/>
    <col min="8" max="8" width="13.25" customWidth="1"/>
  </cols>
  <sheetData>
    <row r="1" ht="33.75" spans="1:11">
      <c r="A1" s="1276"/>
      <c r="B1" s="581" t="s">
        <v>95</v>
      </c>
      <c r="C1" s="581"/>
      <c r="D1" s="581"/>
      <c r="E1" s="581"/>
      <c r="F1" s="581"/>
      <c r="G1" s="581"/>
      <c r="H1" s="1276"/>
      <c r="I1" s="1276"/>
      <c r="J1" s="1276"/>
      <c r="K1" s="1305"/>
    </row>
    <row r="2" ht="18.75" spans="1:11">
      <c r="A2" s="32" t="s">
        <v>216</v>
      </c>
      <c r="B2" s="32"/>
      <c r="C2" s="32"/>
      <c r="D2" s="32"/>
      <c r="E2" s="32"/>
      <c r="F2" s="32"/>
      <c r="G2" s="32"/>
      <c r="H2" s="1276"/>
      <c r="I2" s="1276"/>
      <c r="J2" s="1276"/>
      <c r="K2" s="1305"/>
    </row>
    <row r="3" spans="1:11">
      <c r="A3" s="1219" t="s">
        <v>2443</v>
      </c>
      <c r="B3" s="1219"/>
      <c r="C3" s="1219"/>
      <c r="D3" s="1219"/>
      <c r="E3" s="1219"/>
      <c r="F3" s="1219"/>
      <c r="G3" s="1219"/>
      <c r="H3" s="1276"/>
      <c r="I3" s="1276"/>
      <c r="J3" s="1276"/>
      <c r="K3" s="1305"/>
    </row>
    <row r="4" ht="31.5" spans="1:11">
      <c r="A4" s="1277" t="s">
        <v>2444</v>
      </c>
      <c r="B4" s="1277"/>
      <c r="C4" s="1277"/>
      <c r="D4" s="1277"/>
      <c r="E4" s="1277"/>
      <c r="F4" s="1277"/>
      <c r="G4" s="1277"/>
      <c r="H4" s="1278"/>
      <c r="I4" s="1315"/>
      <c r="J4" s="1305"/>
      <c r="K4" s="1305"/>
    </row>
    <row r="5" ht="23.25" spans="1:11">
      <c r="A5" s="1279"/>
      <c r="B5" s="1279"/>
      <c r="C5" s="1279" t="s">
        <v>2445</v>
      </c>
      <c r="D5" s="1279"/>
      <c r="E5" s="1279"/>
      <c r="F5" s="1279"/>
      <c r="G5" s="1279"/>
      <c r="H5" s="1280" t="s">
        <v>2446</v>
      </c>
      <c r="I5" s="1316" t="s">
        <v>99</v>
      </c>
      <c r="J5" s="1315"/>
      <c r="K5" s="1305"/>
    </row>
    <row r="6" spans="1:11">
      <c r="A6" s="1281" t="s">
        <v>2447</v>
      </c>
      <c r="B6" s="1282"/>
      <c r="C6" s="1283" t="s">
        <v>2448</v>
      </c>
      <c r="D6" s="1283"/>
      <c r="E6" s="1283"/>
      <c r="F6" s="1283"/>
      <c r="G6" s="1284"/>
      <c r="H6" s="1285"/>
      <c r="I6" s="1316"/>
      <c r="J6" s="1315"/>
      <c r="K6" s="1305"/>
    </row>
    <row r="7" ht="15" spans="1:11">
      <c r="A7" s="1286" t="s">
        <v>2449</v>
      </c>
      <c r="B7" s="1287" t="s">
        <v>219</v>
      </c>
      <c r="C7" s="1288" t="s">
        <v>2450</v>
      </c>
      <c r="D7" s="1289" t="s">
        <v>2451</v>
      </c>
      <c r="E7" s="1290" t="s">
        <v>2452</v>
      </c>
      <c r="F7" s="1290" t="s">
        <v>2453</v>
      </c>
      <c r="G7" s="1291" t="s">
        <v>2454</v>
      </c>
      <c r="H7" s="1285"/>
      <c r="I7" s="1316"/>
      <c r="J7" s="1315"/>
      <c r="K7" s="1305"/>
    </row>
    <row r="8" ht="19" customHeight="1" spans="1:11">
      <c r="A8" s="1292">
        <v>1</v>
      </c>
      <c r="B8" s="1293" t="s">
        <v>2455</v>
      </c>
      <c r="C8" s="1294">
        <v>29</v>
      </c>
      <c r="D8" s="1294">
        <v>29</v>
      </c>
      <c r="E8" s="1294">
        <v>29</v>
      </c>
      <c r="F8" s="1294">
        <v>29</v>
      </c>
      <c r="G8" s="1295" t="s">
        <v>251</v>
      </c>
      <c r="H8" s="1285"/>
      <c r="I8" s="1316"/>
      <c r="J8" s="1315"/>
      <c r="K8" s="1305"/>
    </row>
    <row r="9" ht="21" customHeight="1" spans="1:11">
      <c r="A9" s="1296">
        <v>2</v>
      </c>
      <c r="B9" s="1297" t="s">
        <v>220</v>
      </c>
      <c r="C9" s="1294">
        <v>17</v>
      </c>
      <c r="D9" s="1294">
        <v>16</v>
      </c>
      <c r="E9" s="1294">
        <v>17</v>
      </c>
      <c r="F9" s="1294">
        <v>17</v>
      </c>
      <c r="G9" s="1295" t="s">
        <v>251</v>
      </c>
      <c r="H9" s="1285"/>
      <c r="I9" s="1316"/>
      <c r="J9" s="1315"/>
      <c r="K9" s="1305"/>
    </row>
    <row r="10" ht="19" customHeight="1" spans="1:11">
      <c r="A10" s="1296">
        <v>3</v>
      </c>
      <c r="B10" s="1297" t="s">
        <v>2456</v>
      </c>
      <c r="C10" s="1294">
        <v>35</v>
      </c>
      <c r="D10" s="1294">
        <v>35</v>
      </c>
      <c r="E10" s="1294">
        <v>35</v>
      </c>
      <c r="F10" s="1294">
        <v>35</v>
      </c>
      <c r="G10" s="1295" t="s">
        <v>251</v>
      </c>
      <c r="H10" s="1285"/>
      <c r="I10" s="1316"/>
      <c r="J10" s="1315"/>
      <c r="K10" s="1305"/>
    </row>
    <row r="11" spans="1:11">
      <c r="A11" s="1296">
        <v>4</v>
      </c>
      <c r="B11" s="1297" t="s">
        <v>222</v>
      </c>
      <c r="C11" s="1294">
        <v>34</v>
      </c>
      <c r="D11" s="1294">
        <v>34</v>
      </c>
      <c r="E11" s="1294">
        <v>34</v>
      </c>
      <c r="F11" s="1294">
        <v>34</v>
      </c>
      <c r="G11" s="1295" t="s">
        <v>251</v>
      </c>
      <c r="H11" s="1285"/>
      <c r="I11" s="1316"/>
      <c r="J11" s="1315"/>
      <c r="K11" s="1305"/>
    </row>
    <row r="12" ht="21" customHeight="1" spans="1:11">
      <c r="A12" s="1296">
        <v>5</v>
      </c>
      <c r="B12" s="1297" t="s">
        <v>2457</v>
      </c>
      <c r="C12" s="1294">
        <v>40</v>
      </c>
      <c r="D12" s="1294">
        <v>40</v>
      </c>
      <c r="E12" s="1294">
        <v>40</v>
      </c>
      <c r="F12" s="1294">
        <v>40</v>
      </c>
      <c r="G12" s="1295" t="s">
        <v>251</v>
      </c>
      <c r="H12" s="1285"/>
      <c r="I12" s="1316"/>
      <c r="J12" s="1315"/>
      <c r="K12" s="1305"/>
    </row>
    <row r="13" ht="32" customHeight="1" spans="1:11">
      <c r="A13" s="1296">
        <v>6</v>
      </c>
      <c r="B13" s="1297" t="s">
        <v>2458</v>
      </c>
      <c r="C13" s="1294">
        <v>26</v>
      </c>
      <c r="D13" s="1294">
        <v>23</v>
      </c>
      <c r="E13" s="1294">
        <v>25</v>
      </c>
      <c r="F13" s="1294">
        <v>25</v>
      </c>
      <c r="G13" s="1295" t="s">
        <v>251</v>
      </c>
      <c r="H13" s="1285"/>
      <c r="I13" s="1316"/>
      <c r="J13" s="1315"/>
      <c r="K13" s="1305"/>
    </row>
    <row r="14" ht="21" customHeight="1" spans="1:11">
      <c r="A14" s="1296">
        <v>7</v>
      </c>
      <c r="B14" s="1297" t="s">
        <v>2459</v>
      </c>
      <c r="C14" s="1294">
        <v>60</v>
      </c>
      <c r="D14" s="1294">
        <v>60</v>
      </c>
      <c r="E14" s="1294">
        <v>60</v>
      </c>
      <c r="F14" s="1294">
        <v>60</v>
      </c>
      <c r="G14" s="1295" t="s">
        <v>251</v>
      </c>
      <c r="H14" s="1285"/>
      <c r="I14" s="1316"/>
      <c r="J14" s="1315"/>
      <c r="K14" s="1305"/>
    </row>
    <row r="15" ht="25" customHeight="1" spans="1:11">
      <c r="A15" s="1296">
        <v>8</v>
      </c>
      <c r="B15" s="1297" t="s">
        <v>602</v>
      </c>
      <c r="C15" s="1294">
        <v>51</v>
      </c>
      <c r="D15" s="1294">
        <v>51</v>
      </c>
      <c r="E15" s="1294">
        <v>51</v>
      </c>
      <c r="F15" s="1294">
        <v>51</v>
      </c>
      <c r="G15" s="1295" t="s">
        <v>251</v>
      </c>
      <c r="H15" s="1285"/>
      <c r="I15" s="1316"/>
      <c r="J15" s="1315"/>
      <c r="K15" s="1305"/>
    </row>
    <row r="16" ht="22" customHeight="1" spans="1:11">
      <c r="A16" s="1296">
        <v>9</v>
      </c>
      <c r="B16" s="1297" t="s">
        <v>248</v>
      </c>
      <c r="C16" s="1294">
        <v>50</v>
      </c>
      <c r="D16" s="1294">
        <v>49</v>
      </c>
      <c r="E16" s="1294">
        <v>49</v>
      </c>
      <c r="F16" s="1294">
        <v>49</v>
      </c>
      <c r="G16" s="1295" t="s">
        <v>251</v>
      </c>
      <c r="H16" s="1285"/>
      <c r="I16" s="1316"/>
      <c r="J16" s="1315"/>
      <c r="K16" s="1305"/>
    </row>
    <row r="17" ht="22" customHeight="1" spans="1:11">
      <c r="A17" s="1296">
        <v>10</v>
      </c>
      <c r="B17" s="1297" t="s">
        <v>228</v>
      </c>
      <c r="C17" s="1294">
        <v>55</v>
      </c>
      <c r="D17" s="1294">
        <v>55</v>
      </c>
      <c r="E17" s="1294">
        <v>55</v>
      </c>
      <c r="F17" s="1294">
        <v>55</v>
      </c>
      <c r="G17" s="1295" t="s">
        <v>251</v>
      </c>
      <c r="H17" s="1285"/>
      <c r="I17" s="1316"/>
      <c r="J17" s="1315"/>
      <c r="K17" s="1305"/>
    </row>
    <row r="18" ht="29" customHeight="1" spans="1:11">
      <c r="A18" s="1296">
        <v>11</v>
      </c>
      <c r="B18" s="1297" t="s">
        <v>229</v>
      </c>
      <c r="C18" s="1294">
        <v>59</v>
      </c>
      <c r="D18" s="1294">
        <v>59</v>
      </c>
      <c r="E18" s="1294">
        <v>59</v>
      </c>
      <c r="F18" s="1294">
        <v>59</v>
      </c>
      <c r="G18" s="1295" t="s">
        <v>251</v>
      </c>
      <c r="H18" s="1285"/>
      <c r="I18" s="1316"/>
      <c r="J18" s="1315"/>
      <c r="K18" s="1305"/>
    </row>
    <row r="19" ht="48" customHeight="1" spans="1:11">
      <c r="A19" s="1296">
        <v>12</v>
      </c>
      <c r="B19" s="1297" t="s">
        <v>2460</v>
      </c>
      <c r="C19" s="1294">
        <v>69</v>
      </c>
      <c r="D19" s="1294">
        <v>69</v>
      </c>
      <c r="E19" s="1294">
        <v>69</v>
      </c>
      <c r="F19" s="1294">
        <v>69</v>
      </c>
      <c r="G19" s="1295" t="s">
        <v>251</v>
      </c>
      <c r="H19" s="1285"/>
      <c r="I19" s="1316"/>
      <c r="J19" s="1315"/>
      <c r="K19" s="1305"/>
    </row>
    <row r="20" ht="40" customHeight="1" spans="1:11">
      <c r="A20" s="1296">
        <v>13</v>
      </c>
      <c r="B20" s="1297" t="s">
        <v>2461</v>
      </c>
      <c r="C20" s="1294">
        <v>49</v>
      </c>
      <c r="D20" s="1294">
        <v>49</v>
      </c>
      <c r="E20" s="1294">
        <v>49</v>
      </c>
      <c r="F20" s="1294">
        <v>49</v>
      </c>
      <c r="G20" s="1295" t="s">
        <v>251</v>
      </c>
      <c r="H20" s="1285"/>
      <c r="I20" s="1316"/>
      <c r="J20" s="1315"/>
      <c r="K20" s="1305"/>
    </row>
    <row r="21" ht="31" customHeight="1" spans="1:11">
      <c r="A21" s="1296">
        <v>14</v>
      </c>
      <c r="B21" s="1298" t="s">
        <v>2462</v>
      </c>
      <c r="C21" s="1294">
        <v>55</v>
      </c>
      <c r="D21" s="1294">
        <v>55</v>
      </c>
      <c r="E21" s="1294">
        <v>55</v>
      </c>
      <c r="F21" s="1294">
        <v>55</v>
      </c>
      <c r="G21" s="1295" t="s">
        <v>251</v>
      </c>
      <c r="H21" s="1285"/>
      <c r="I21" s="1316"/>
      <c r="J21" s="1315"/>
      <c r="K21" s="1305"/>
    </row>
    <row r="22" ht="30" customHeight="1" spans="1:11">
      <c r="A22" s="1299">
        <v>15</v>
      </c>
      <c r="B22" s="1300" t="s">
        <v>2463</v>
      </c>
      <c r="C22" s="1294">
        <v>42</v>
      </c>
      <c r="D22" s="1294">
        <v>37</v>
      </c>
      <c r="E22" s="1294">
        <v>37</v>
      </c>
      <c r="F22" s="1294">
        <v>37</v>
      </c>
      <c r="G22" s="1295" t="s">
        <v>251</v>
      </c>
      <c r="H22" s="1285"/>
      <c r="I22" s="1316"/>
      <c r="J22" s="1315"/>
      <c r="K22" s="1305"/>
    </row>
    <row r="23" ht="22" customHeight="1" spans="1:11">
      <c r="A23" s="1296">
        <v>16</v>
      </c>
      <c r="B23" s="1297" t="s">
        <v>2464</v>
      </c>
      <c r="C23" s="1294">
        <v>51</v>
      </c>
      <c r="D23" s="1294">
        <v>51</v>
      </c>
      <c r="E23" s="1294">
        <v>51</v>
      </c>
      <c r="F23" s="1294">
        <v>51</v>
      </c>
      <c r="G23" s="1295" t="s">
        <v>251</v>
      </c>
      <c r="H23" s="1285"/>
      <c r="I23" s="1316"/>
      <c r="J23" s="1315"/>
      <c r="K23" s="1305"/>
    </row>
    <row r="24" ht="22" customHeight="1" spans="1:11">
      <c r="A24" s="1296">
        <v>17</v>
      </c>
      <c r="B24" s="1297" t="s">
        <v>2465</v>
      </c>
      <c r="C24" s="1294">
        <v>44</v>
      </c>
      <c r="D24" s="1294">
        <v>38</v>
      </c>
      <c r="E24" s="1294">
        <v>42</v>
      </c>
      <c r="F24" s="1294">
        <v>42</v>
      </c>
      <c r="G24" s="1295" t="s">
        <v>251</v>
      </c>
      <c r="H24" s="1285"/>
      <c r="I24" s="1316"/>
      <c r="J24" s="1315"/>
      <c r="K24" s="1305"/>
    </row>
    <row r="25" ht="32" customHeight="1" spans="1:11">
      <c r="A25" s="1301">
        <v>18</v>
      </c>
      <c r="B25" s="1302" t="s">
        <v>2466</v>
      </c>
      <c r="C25" s="1294">
        <v>60</v>
      </c>
      <c r="D25" s="1294">
        <v>57</v>
      </c>
      <c r="E25" s="1294">
        <v>63</v>
      </c>
      <c r="F25" s="1294">
        <v>63</v>
      </c>
      <c r="G25" s="1295" t="s">
        <v>251</v>
      </c>
      <c r="H25" s="1285"/>
      <c r="I25" s="1316"/>
      <c r="J25" s="1315"/>
      <c r="K25" s="1305"/>
    </row>
    <row r="26" spans="1:11">
      <c r="A26" s="1303" t="s">
        <v>2467</v>
      </c>
      <c r="B26" s="1304" t="s">
        <v>2468</v>
      </c>
      <c r="C26" s="1303"/>
      <c r="D26" s="1303"/>
      <c r="E26" s="1303"/>
      <c r="F26" s="1303"/>
      <c r="G26" s="1303"/>
      <c r="H26" s="1305"/>
      <c r="I26" s="1305"/>
      <c r="J26" s="1305"/>
      <c r="K26" s="1305"/>
    </row>
    <row r="27" spans="1:11">
      <c r="A27" s="1306" t="s">
        <v>2469</v>
      </c>
      <c r="B27" s="1306"/>
      <c r="C27" s="1306"/>
      <c r="D27" s="1303"/>
      <c r="E27" s="1303"/>
      <c r="F27" s="1303"/>
      <c r="G27" s="1303"/>
      <c r="H27" s="1305"/>
      <c r="I27" s="1305"/>
      <c r="J27" s="1305"/>
      <c r="K27" s="1305"/>
    </row>
    <row r="28" spans="1:11">
      <c r="A28" s="1306" t="s">
        <v>2470</v>
      </c>
      <c r="B28" s="1306"/>
      <c r="C28" s="1306"/>
      <c r="D28" s="1303"/>
      <c r="E28" s="1303"/>
      <c r="F28" s="1303"/>
      <c r="G28" s="1303"/>
      <c r="H28" s="1305"/>
      <c r="I28" s="1305"/>
      <c r="J28" s="1305"/>
      <c r="K28" s="1305"/>
    </row>
    <row r="29" spans="1:11">
      <c r="A29" s="1306" t="s">
        <v>2471</v>
      </c>
      <c r="B29" s="1306"/>
      <c r="C29" s="1306"/>
      <c r="D29" s="1303"/>
      <c r="E29" s="1303"/>
      <c r="F29" s="1303"/>
      <c r="G29" s="1303"/>
      <c r="H29" s="1305"/>
      <c r="I29" s="1305"/>
      <c r="J29" s="1305"/>
      <c r="K29" s="1305"/>
    </row>
    <row r="30" spans="1:11">
      <c r="A30" s="1306" t="s">
        <v>2472</v>
      </c>
      <c r="B30" s="1306"/>
      <c r="C30" s="1306"/>
      <c r="D30" s="1303"/>
      <c r="E30" s="1303"/>
      <c r="F30" s="1303"/>
      <c r="G30" s="1303"/>
      <c r="H30" s="1305"/>
      <c r="I30" s="1305"/>
      <c r="J30" s="1305"/>
      <c r="K30" s="1305"/>
    </row>
    <row r="31" spans="1:11">
      <c r="A31" s="1306" t="s">
        <v>2473</v>
      </c>
      <c r="B31" s="1306"/>
      <c r="C31" s="1306"/>
      <c r="D31" s="1303"/>
      <c r="E31" s="1303"/>
      <c r="F31" s="1303"/>
      <c r="G31" s="1303"/>
      <c r="H31" s="1305"/>
      <c r="I31" s="1305"/>
      <c r="J31" s="1305"/>
      <c r="K31" s="1305"/>
    </row>
    <row r="32" ht="15" spans="1:11">
      <c r="A32" s="1307" t="s">
        <v>2474</v>
      </c>
      <c r="B32" s="1307"/>
      <c r="C32" s="1307"/>
      <c r="D32" s="1307"/>
      <c r="E32" s="1307"/>
      <c r="F32" s="1307"/>
      <c r="G32" s="1307"/>
      <c r="H32" s="1307"/>
      <c r="I32" s="1307"/>
      <c r="J32" s="1307"/>
      <c r="K32" s="1307"/>
    </row>
    <row r="33" ht="33" customHeight="1" spans="1:11">
      <c r="A33" s="1308" t="s">
        <v>2475</v>
      </c>
      <c r="B33" s="1308"/>
      <c r="C33" s="1308"/>
      <c r="D33" s="1308"/>
      <c r="E33" s="1308"/>
      <c r="F33" s="1308"/>
      <c r="G33" s="1308"/>
      <c r="H33" s="1305"/>
      <c r="I33" s="1305"/>
      <c r="J33" s="1305"/>
      <c r="K33" s="1305"/>
    </row>
    <row r="34" spans="1:11">
      <c r="A34" s="1306" t="s">
        <v>2476</v>
      </c>
      <c r="B34" s="1306"/>
      <c r="C34" s="1306"/>
      <c r="D34" s="1303"/>
      <c r="E34" s="1303"/>
      <c r="F34" s="1303"/>
      <c r="G34" s="1303"/>
      <c r="H34" s="1305"/>
      <c r="I34" s="1305"/>
      <c r="J34" s="1305"/>
      <c r="K34" s="1305"/>
    </row>
    <row r="35" spans="1:11">
      <c r="A35" s="1309" t="s">
        <v>2477</v>
      </c>
      <c r="B35" s="1310"/>
      <c r="C35" s="1311"/>
      <c r="D35" s="1311"/>
      <c r="E35" s="1311"/>
      <c r="F35" s="1311"/>
      <c r="G35" s="1311"/>
      <c r="H35" s="1305"/>
      <c r="I35" s="1305"/>
      <c r="J35" s="1305"/>
      <c r="K35" s="1305"/>
    </row>
    <row r="36" spans="1:11">
      <c r="A36" s="1312" t="s">
        <v>2478</v>
      </c>
      <c r="B36" s="1312"/>
      <c r="C36" s="1312"/>
      <c r="D36" s="1312"/>
      <c r="E36" s="1312"/>
      <c r="F36" s="1312"/>
      <c r="G36" s="1312"/>
      <c r="H36" s="1312"/>
      <c r="I36" s="1312"/>
      <c r="J36" s="1312"/>
      <c r="K36" s="1312"/>
    </row>
    <row r="37" spans="1:11">
      <c r="A37" s="1312" t="s">
        <v>2479</v>
      </c>
      <c r="B37" s="1312"/>
      <c r="C37" s="1312"/>
      <c r="D37" s="1312"/>
      <c r="E37" s="1312"/>
      <c r="F37" s="1312"/>
      <c r="G37" s="1312"/>
      <c r="H37" s="1312"/>
      <c r="I37" s="1312"/>
      <c r="J37" s="1312"/>
      <c r="K37" s="1312"/>
    </row>
    <row r="38" spans="1:11">
      <c r="A38" s="1313" t="s">
        <v>2480</v>
      </c>
      <c r="B38" s="1313"/>
      <c r="C38" s="1313"/>
      <c r="D38" s="1313"/>
      <c r="E38" s="1313"/>
      <c r="F38" s="1313"/>
      <c r="G38" s="1313"/>
      <c r="H38" s="1313"/>
      <c r="I38" s="1313"/>
      <c r="J38" s="1313"/>
      <c r="K38" s="1313"/>
    </row>
    <row r="39" spans="1:11">
      <c r="A39" s="1314" t="s">
        <v>214</v>
      </c>
      <c r="B39" s="1314"/>
      <c r="C39" s="1314"/>
      <c r="D39" s="1314"/>
      <c r="E39" s="1314"/>
      <c r="F39" s="1314"/>
      <c r="G39" s="1314"/>
      <c r="H39" s="1314"/>
      <c r="I39" s="1314"/>
      <c r="J39" s="1314"/>
      <c r="K39" s="1314"/>
    </row>
  </sheetData>
  <protectedRanges>
    <protectedRange sqref="C6:E6" name="Range1_1_1_1"/>
    <protectedRange sqref="C7" name="Range1_2"/>
    <protectedRange sqref="D7:G7" name="Range1_1_1"/>
    <protectedRange sqref="C7" name="Range1_2_1"/>
  </protectedRanges>
  <mergeCells count="10">
    <mergeCell ref="B1:G1"/>
    <mergeCell ref="A2:G2"/>
    <mergeCell ref="A3:G3"/>
    <mergeCell ref="A4:G4"/>
    <mergeCell ref="C6:G6"/>
    <mergeCell ref="A32:K32"/>
    <mergeCell ref="A33:G33"/>
    <mergeCell ref="A36:K36"/>
    <mergeCell ref="A37:K37"/>
    <mergeCell ref="A39:K39"/>
  </mergeCells>
  <conditionalFormatting sqref="G8:G25">
    <cfRule type="cellIs" dxfId="1" priority="26" operator="notEqual">
      <formula>#REF!</formula>
    </cfRule>
  </conditionalFormatting>
  <hyperlinks>
    <hyperlink ref="I5" location="价格目录!A1" display="返回目录"/>
  </hyperlinks>
  <pageMargins left="0.699305555555556" right="0.699305555555556"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237"/>
  <sheetViews>
    <sheetView topLeftCell="A67" workbookViewId="0">
      <selection activeCell="D45" sqref="D45"/>
    </sheetView>
  </sheetViews>
  <sheetFormatPr defaultColWidth="9" defaultRowHeight="14.25" outlineLevelCol="6"/>
  <cols>
    <col min="1" max="1" width="26.75" customWidth="1"/>
    <col min="3" max="3" width="28.5" customWidth="1"/>
  </cols>
  <sheetData>
    <row r="1" ht="15" spans="1:7">
      <c r="A1" s="1259"/>
      <c r="B1" s="1259"/>
      <c r="C1" s="1259"/>
      <c r="D1" s="1259"/>
      <c r="E1" s="1259" t="s">
        <v>219</v>
      </c>
      <c r="G1" s="550" t="s">
        <v>99</v>
      </c>
    </row>
    <row r="2" s="1257" customFormat="1" ht="25.5" spans="1:5">
      <c r="A2" s="1260" t="s">
        <v>2481</v>
      </c>
      <c r="B2" s="1261" t="s">
        <v>2482</v>
      </c>
      <c r="C2" s="1261" t="s">
        <v>2483</v>
      </c>
      <c r="D2" s="1261" t="s">
        <v>2484</v>
      </c>
      <c r="E2" s="1262" t="s">
        <v>219</v>
      </c>
    </row>
    <row r="3" s="1257" customFormat="1" spans="1:5">
      <c r="A3" s="1263" t="s">
        <v>2485</v>
      </c>
      <c r="B3" s="1264" t="s">
        <v>2455</v>
      </c>
      <c r="C3" s="1264" t="s">
        <v>2486</v>
      </c>
      <c r="D3" s="1265">
        <v>1</v>
      </c>
      <c r="E3" s="1266" t="s">
        <v>2455</v>
      </c>
    </row>
    <row r="4" s="1257" customFormat="1" spans="1:5">
      <c r="A4" s="1263" t="s">
        <v>821</v>
      </c>
      <c r="B4" s="1264" t="s">
        <v>220</v>
      </c>
      <c r="C4" s="1264" t="s">
        <v>820</v>
      </c>
      <c r="D4" s="1265">
        <v>2</v>
      </c>
      <c r="E4" s="1266" t="s">
        <v>220</v>
      </c>
    </row>
    <row r="5" s="1257" customFormat="1" spans="1:5">
      <c r="A5" s="1263" t="s">
        <v>823</v>
      </c>
      <c r="B5" s="1264" t="s">
        <v>824</v>
      </c>
      <c r="C5" s="1264" t="s">
        <v>2487</v>
      </c>
      <c r="D5" s="1265">
        <v>3</v>
      </c>
      <c r="E5" s="1266" t="s">
        <v>824</v>
      </c>
    </row>
    <row r="6" s="1257" customFormat="1" spans="1:5">
      <c r="A6" s="1263" t="s">
        <v>826</v>
      </c>
      <c r="B6" s="1264" t="s">
        <v>335</v>
      </c>
      <c r="C6" s="1264" t="s">
        <v>825</v>
      </c>
      <c r="D6" s="1265">
        <v>3</v>
      </c>
      <c r="E6" s="1266" t="s">
        <v>335</v>
      </c>
    </row>
    <row r="7" s="1257" customFormat="1" spans="1:5">
      <c r="A7" s="1263" t="s">
        <v>852</v>
      </c>
      <c r="B7" s="1264" t="s">
        <v>222</v>
      </c>
      <c r="C7" s="1264" t="s">
        <v>851</v>
      </c>
      <c r="D7" s="1265">
        <v>4</v>
      </c>
      <c r="E7" s="1266" t="s">
        <v>222</v>
      </c>
    </row>
    <row r="8" s="1257" customFormat="1" spans="1:5">
      <c r="A8" s="1263" t="s">
        <v>834</v>
      </c>
      <c r="B8" s="1264" t="s">
        <v>380</v>
      </c>
      <c r="C8" s="1264" t="s">
        <v>833</v>
      </c>
      <c r="D8" s="1267">
        <v>5</v>
      </c>
      <c r="E8" s="1266" t="s">
        <v>2488</v>
      </c>
    </row>
    <row r="9" s="1257" customFormat="1" spans="1:5">
      <c r="A9" s="1263" t="s">
        <v>839</v>
      </c>
      <c r="B9" s="1264" t="s">
        <v>313</v>
      </c>
      <c r="C9" s="1264" t="s">
        <v>838</v>
      </c>
      <c r="D9" s="1267">
        <v>5</v>
      </c>
      <c r="E9" s="1266" t="s">
        <v>2488</v>
      </c>
    </row>
    <row r="10" s="1257" customFormat="1" spans="1:5">
      <c r="A10" s="1263" t="s">
        <v>841</v>
      </c>
      <c r="B10" s="1264" t="s">
        <v>321</v>
      </c>
      <c r="C10" s="1264" t="s">
        <v>840</v>
      </c>
      <c r="D10" s="1267">
        <v>5</v>
      </c>
      <c r="E10" s="1266" t="s">
        <v>2488</v>
      </c>
    </row>
    <row r="11" s="1257" customFormat="1" spans="1:5">
      <c r="A11" s="1263" t="s">
        <v>844</v>
      </c>
      <c r="B11" s="1264" t="s">
        <v>329</v>
      </c>
      <c r="C11" s="1264" t="s">
        <v>843</v>
      </c>
      <c r="D11" s="1267">
        <v>5</v>
      </c>
      <c r="E11" s="1266" t="s">
        <v>2488</v>
      </c>
    </row>
    <row r="12" s="1257" customFormat="1" spans="1:5">
      <c r="A12" s="1263" t="s">
        <v>846</v>
      </c>
      <c r="B12" s="1264" t="s">
        <v>343</v>
      </c>
      <c r="C12" s="1264" t="s">
        <v>845</v>
      </c>
      <c r="D12" s="1267">
        <v>5</v>
      </c>
      <c r="E12" s="1266" t="s">
        <v>2488</v>
      </c>
    </row>
    <row r="13" s="1257" customFormat="1" spans="1:5">
      <c r="A13" s="1263" t="s">
        <v>848</v>
      </c>
      <c r="B13" s="1264" t="s">
        <v>396</v>
      </c>
      <c r="C13" s="1264" t="s">
        <v>847</v>
      </c>
      <c r="D13" s="1267">
        <v>5</v>
      </c>
      <c r="E13" s="1266" t="s">
        <v>2488</v>
      </c>
    </row>
    <row r="14" s="1257" customFormat="1" spans="1:5">
      <c r="A14" s="1263" t="s">
        <v>828</v>
      </c>
      <c r="B14" s="1264" t="s">
        <v>829</v>
      </c>
      <c r="C14" s="1264" t="s">
        <v>827</v>
      </c>
      <c r="D14" s="1265">
        <v>6</v>
      </c>
      <c r="E14" s="1266" t="s">
        <v>2489</v>
      </c>
    </row>
    <row r="15" s="1257" customFormat="1" spans="1:5">
      <c r="A15" s="1263" t="s">
        <v>831</v>
      </c>
      <c r="B15" s="1264" t="s">
        <v>372</v>
      </c>
      <c r="C15" s="1264" t="s">
        <v>2490</v>
      </c>
      <c r="D15" s="1265">
        <v>6</v>
      </c>
      <c r="E15" s="1266" t="s">
        <v>2489</v>
      </c>
    </row>
    <row r="16" s="1257" customFormat="1" spans="1:5">
      <c r="A16" s="1263" t="s">
        <v>837</v>
      </c>
      <c r="B16" s="1264" t="s">
        <v>388</v>
      </c>
      <c r="C16" s="1264" t="s">
        <v>2491</v>
      </c>
      <c r="D16" s="1265">
        <v>6</v>
      </c>
      <c r="E16" s="1266" t="s">
        <v>2489</v>
      </c>
    </row>
    <row r="17" s="1257" customFormat="1" spans="1:5">
      <c r="A17" s="1263" t="s">
        <v>854</v>
      </c>
      <c r="B17" s="1264" t="s">
        <v>358</v>
      </c>
      <c r="C17" s="1264" t="s">
        <v>853</v>
      </c>
      <c r="D17" s="1267">
        <v>7</v>
      </c>
      <c r="E17" s="1266" t="s">
        <v>2459</v>
      </c>
    </row>
    <row r="18" s="1257" customFormat="1" spans="1:5">
      <c r="A18" s="1263" t="s">
        <v>856</v>
      </c>
      <c r="B18" s="1264" t="s">
        <v>366</v>
      </c>
      <c r="C18" s="1264" t="s">
        <v>855</v>
      </c>
      <c r="D18" s="1267">
        <v>7</v>
      </c>
      <c r="E18" s="1266" t="s">
        <v>2459</v>
      </c>
    </row>
    <row r="19" s="1257" customFormat="1" spans="1:5">
      <c r="A19" s="1263" t="s">
        <v>899</v>
      </c>
      <c r="B19" s="1264" t="s">
        <v>602</v>
      </c>
      <c r="C19" s="1264" t="s">
        <v>898</v>
      </c>
      <c r="D19" s="1265">
        <v>8</v>
      </c>
      <c r="E19" s="1268" t="s">
        <v>602</v>
      </c>
    </row>
    <row r="20" s="1257" customFormat="1" spans="1:5">
      <c r="A20" s="1263" t="s">
        <v>2492</v>
      </c>
      <c r="B20" s="1264" t="s">
        <v>248</v>
      </c>
      <c r="C20" s="1264" t="s">
        <v>2493</v>
      </c>
      <c r="D20" s="1265">
        <v>9</v>
      </c>
      <c r="E20" s="1268" t="s">
        <v>248</v>
      </c>
    </row>
    <row r="21" s="1257" customFormat="1" spans="1:5">
      <c r="A21" s="1263" t="s">
        <v>861</v>
      </c>
      <c r="B21" s="1264" t="s">
        <v>228</v>
      </c>
      <c r="C21" s="1264" t="s">
        <v>860</v>
      </c>
      <c r="D21" s="1265">
        <v>10</v>
      </c>
      <c r="E21" s="1268" t="s">
        <v>228</v>
      </c>
    </row>
    <row r="22" s="1257" customFormat="1" spans="1:5">
      <c r="A22" s="1263" t="s">
        <v>1342</v>
      </c>
      <c r="B22" s="1264" t="s">
        <v>229</v>
      </c>
      <c r="C22" s="1264" t="s">
        <v>1341</v>
      </c>
      <c r="D22" s="1265">
        <v>11</v>
      </c>
      <c r="E22" s="1269" t="s">
        <v>229</v>
      </c>
    </row>
    <row r="23" s="1257" customFormat="1" spans="1:5">
      <c r="A23" s="1263" t="s">
        <v>1029</v>
      </c>
      <c r="B23" s="1264" t="s">
        <v>394</v>
      </c>
      <c r="C23" s="1264" t="s">
        <v>1028</v>
      </c>
      <c r="D23" s="1265">
        <v>12</v>
      </c>
      <c r="E23" s="1268" t="s">
        <v>2494</v>
      </c>
    </row>
    <row r="24" s="1257" customFormat="1" spans="1:5">
      <c r="A24" s="1263" t="s">
        <v>1050</v>
      </c>
      <c r="B24" s="1264" t="s">
        <v>349</v>
      </c>
      <c r="C24" s="1264" t="s">
        <v>1049</v>
      </c>
      <c r="D24" s="1265">
        <v>12</v>
      </c>
      <c r="E24" s="1268" t="s">
        <v>2494</v>
      </c>
    </row>
    <row r="25" s="1257" customFormat="1" spans="1:5">
      <c r="A25" s="1263" t="s">
        <v>1052</v>
      </c>
      <c r="B25" s="1264" t="s">
        <v>506</v>
      </c>
      <c r="C25" s="1264" t="s">
        <v>1051</v>
      </c>
      <c r="D25" s="1265">
        <v>12</v>
      </c>
      <c r="E25" s="1268" t="s">
        <v>2494</v>
      </c>
    </row>
    <row r="26" s="1257" customFormat="1" spans="1:5">
      <c r="A26" s="1263" t="s">
        <v>1286</v>
      </c>
      <c r="B26" s="1264" t="s">
        <v>341</v>
      </c>
      <c r="C26" s="1264" t="s">
        <v>1285</v>
      </c>
      <c r="D26" s="1265">
        <v>12</v>
      </c>
      <c r="E26" s="1268" t="s">
        <v>2494</v>
      </c>
    </row>
    <row r="27" s="1257" customFormat="1" spans="1:5">
      <c r="A27" s="1263" t="s">
        <v>992</v>
      </c>
      <c r="B27" s="1264" t="s">
        <v>752</v>
      </c>
      <c r="C27" s="1264" t="s">
        <v>991</v>
      </c>
      <c r="D27" s="1265">
        <v>12</v>
      </c>
      <c r="E27" s="1268" t="s">
        <v>2494</v>
      </c>
    </row>
    <row r="28" s="1257" customFormat="1" spans="1:5">
      <c r="A28" s="1263" t="s">
        <v>1019</v>
      </c>
      <c r="B28" s="1264" t="s">
        <v>1020</v>
      </c>
      <c r="C28" s="1264" t="s">
        <v>1018</v>
      </c>
      <c r="D28" s="1265">
        <v>12</v>
      </c>
      <c r="E28" s="1268" t="s">
        <v>2494</v>
      </c>
    </row>
    <row r="29" s="1257" customFormat="1" spans="1:5">
      <c r="A29" s="1263" t="s">
        <v>1061</v>
      </c>
      <c r="B29" s="1264" t="s">
        <v>356</v>
      </c>
      <c r="C29" s="1264" t="s">
        <v>1060</v>
      </c>
      <c r="D29" s="1265">
        <v>12</v>
      </c>
      <c r="E29" s="1268" t="s">
        <v>2494</v>
      </c>
    </row>
    <row r="30" s="1257" customFormat="1" spans="1:5">
      <c r="A30" s="1263" t="s">
        <v>1076</v>
      </c>
      <c r="B30" s="1264" t="s">
        <v>364</v>
      </c>
      <c r="C30" s="1264" t="s">
        <v>1075</v>
      </c>
      <c r="D30" s="1265">
        <v>12</v>
      </c>
      <c r="E30" s="1268" t="s">
        <v>2494</v>
      </c>
    </row>
    <row r="31" s="1257" customFormat="1" spans="1:5">
      <c r="A31" s="1263" t="s">
        <v>1078</v>
      </c>
      <c r="B31" s="1264" t="s">
        <v>1079</v>
      </c>
      <c r="C31" s="1264" t="s">
        <v>1077</v>
      </c>
      <c r="D31" s="1265">
        <v>12</v>
      </c>
      <c r="E31" s="1268" t="s">
        <v>2494</v>
      </c>
    </row>
    <row r="32" s="1257" customFormat="1" spans="1:5">
      <c r="A32" s="1263" t="s">
        <v>1112</v>
      </c>
      <c r="B32" s="1264" t="s">
        <v>560</v>
      </c>
      <c r="C32" s="1264" t="s">
        <v>1111</v>
      </c>
      <c r="D32" s="1265">
        <v>12</v>
      </c>
      <c r="E32" s="1268" t="s">
        <v>2494</v>
      </c>
    </row>
    <row r="33" s="1257" customFormat="1" spans="1:5">
      <c r="A33" s="1263" t="s">
        <v>1203</v>
      </c>
      <c r="B33" s="1264" t="s">
        <v>327</v>
      </c>
      <c r="C33" s="1264" t="s">
        <v>1202</v>
      </c>
      <c r="D33" s="1265">
        <v>12</v>
      </c>
      <c r="E33" s="1268" t="s">
        <v>2494</v>
      </c>
    </row>
    <row r="34" s="1257" customFormat="1" spans="1:5">
      <c r="A34" s="1263" t="s">
        <v>1205</v>
      </c>
      <c r="B34" s="1264" t="s">
        <v>1206</v>
      </c>
      <c r="C34" s="1264" t="s">
        <v>1204</v>
      </c>
      <c r="D34" s="1265">
        <v>12</v>
      </c>
      <c r="E34" s="1268" t="s">
        <v>2494</v>
      </c>
    </row>
    <row r="35" s="1257" customFormat="1" spans="1:5">
      <c r="A35" s="1263" t="s">
        <v>1208</v>
      </c>
      <c r="B35" s="1264" t="s">
        <v>751</v>
      </c>
      <c r="C35" s="1264" t="s">
        <v>1207</v>
      </c>
      <c r="D35" s="1265">
        <v>12</v>
      </c>
      <c r="E35" s="1268" t="s">
        <v>2494</v>
      </c>
    </row>
    <row r="36" s="1257" customFormat="1" spans="1:5">
      <c r="A36" s="1263" t="s">
        <v>1271</v>
      </c>
      <c r="B36" s="1264" t="s">
        <v>378</v>
      </c>
      <c r="C36" s="1264" t="s">
        <v>2495</v>
      </c>
      <c r="D36" s="1265">
        <v>12</v>
      </c>
      <c r="E36" s="1268" t="s">
        <v>2494</v>
      </c>
    </row>
    <row r="37" s="1257" customFormat="1" spans="1:5">
      <c r="A37" s="1263" t="s">
        <v>869</v>
      </c>
      <c r="B37" s="1264" t="s">
        <v>644</v>
      </c>
      <c r="C37" s="1264" t="s">
        <v>868</v>
      </c>
      <c r="D37" s="1265">
        <v>13</v>
      </c>
      <c r="E37" s="1268" t="s">
        <v>2496</v>
      </c>
    </row>
    <row r="38" s="1257" customFormat="1" spans="1:5">
      <c r="A38" s="1263" t="s">
        <v>938</v>
      </c>
      <c r="B38" s="1264" t="s">
        <v>337</v>
      </c>
      <c r="C38" s="1264" t="s">
        <v>937</v>
      </c>
      <c r="D38" s="1265">
        <v>13</v>
      </c>
      <c r="E38" s="1268" t="s">
        <v>2496</v>
      </c>
    </row>
    <row r="39" s="1257" customFormat="1" spans="1:5">
      <c r="A39" s="1263" t="s">
        <v>942</v>
      </c>
      <c r="B39" s="1264" t="s">
        <v>352</v>
      </c>
      <c r="C39" s="1264" t="s">
        <v>941</v>
      </c>
      <c r="D39" s="1265">
        <v>13</v>
      </c>
      <c r="E39" s="1268" t="s">
        <v>2496</v>
      </c>
    </row>
    <row r="40" s="1257" customFormat="1" spans="1:5">
      <c r="A40" s="1263" t="s">
        <v>944</v>
      </c>
      <c r="B40" s="1264" t="s">
        <v>700</v>
      </c>
      <c r="C40" s="1264" t="s">
        <v>943</v>
      </c>
      <c r="D40" s="1265">
        <v>13</v>
      </c>
      <c r="E40" s="1268" t="s">
        <v>2496</v>
      </c>
    </row>
    <row r="41" s="1257" customFormat="1" spans="1:5">
      <c r="A41" s="1263" t="s">
        <v>886</v>
      </c>
      <c r="B41" s="1264" t="s">
        <v>652</v>
      </c>
      <c r="C41" s="1264" t="s">
        <v>885</v>
      </c>
      <c r="D41" s="1265">
        <v>13</v>
      </c>
      <c r="E41" s="1268" t="s">
        <v>2496</v>
      </c>
    </row>
    <row r="42" s="1257" customFormat="1" spans="1:5">
      <c r="A42" s="1263" t="s">
        <v>888</v>
      </c>
      <c r="B42" s="1264" t="s">
        <v>660</v>
      </c>
      <c r="C42" s="1264" t="s">
        <v>887</v>
      </c>
      <c r="D42" s="1265">
        <v>13</v>
      </c>
      <c r="E42" s="1268" t="s">
        <v>2496</v>
      </c>
    </row>
    <row r="43" s="1257" customFormat="1" spans="1:5">
      <c r="A43" s="1263" t="s">
        <v>903</v>
      </c>
      <c r="B43" s="1264" t="s">
        <v>668</v>
      </c>
      <c r="C43" s="1264" t="s">
        <v>902</v>
      </c>
      <c r="D43" s="1265">
        <v>13</v>
      </c>
      <c r="E43" s="1268" t="s">
        <v>2496</v>
      </c>
    </row>
    <row r="44" s="1257" customFormat="1" spans="1:5">
      <c r="A44" s="1263" t="s">
        <v>921</v>
      </c>
      <c r="B44" s="1264" t="s">
        <v>684</v>
      </c>
      <c r="C44" s="1264" t="s">
        <v>920</v>
      </c>
      <c r="D44" s="1265">
        <v>13</v>
      </c>
      <c r="E44" s="1268" t="s">
        <v>2496</v>
      </c>
    </row>
    <row r="45" s="1257" customFormat="1" spans="1:5">
      <c r="A45" s="1263" t="s">
        <v>867</v>
      </c>
      <c r="B45" s="1264" t="s">
        <v>708</v>
      </c>
      <c r="C45" s="1264" t="s">
        <v>866</v>
      </c>
      <c r="D45" s="1265">
        <v>14</v>
      </c>
      <c r="E45" s="1268" t="s">
        <v>2497</v>
      </c>
    </row>
    <row r="46" s="1257" customFormat="1" spans="1:5">
      <c r="A46" s="1263" t="s">
        <v>880</v>
      </c>
      <c r="B46" s="1264" t="s">
        <v>715</v>
      </c>
      <c r="C46" s="1264" t="s">
        <v>879</v>
      </c>
      <c r="D46" s="1265">
        <v>14</v>
      </c>
      <c r="E46" s="1268" t="s">
        <v>2497</v>
      </c>
    </row>
    <row r="47" s="1257" customFormat="1" spans="1:5">
      <c r="A47" s="1263" t="s">
        <v>884</v>
      </c>
      <c r="B47" s="1264" t="s">
        <v>721</v>
      </c>
      <c r="C47" s="1264" t="s">
        <v>883</v>
      </c>
      <c r="D47" s="1265">
        <v>14</v>
      </c>
      <c r="E47" s="1268" t="s">
        <v>2497</v>
      </c>
    </row>
    <row r="48" s="1257" customFormat="1" spans="1:5">
      <c r="A48" s="1263" t="s">
        <v>892</v>
      </c>
      <c r="B48" s="1264" t="s">
        <v>290</v>
      </c>
      <c r="C48" s="1264" t="s">
        <v>891</v>
      </c>
      <c r="D48" s="1265">
        <v>14</v>
      </c>
      <c r="E48" s="1268" t="s">
        <v>2497</v>
      </c>
    </row>
    <row r="49" s="1257" customFormat="1" spans="1:5">
      <c r="A49" s="1263" t="s">
        <v>901</v>
      </c>
      <c r="B49" s="1264" t="s">
        <v>2498</v>
      </c>
      <c r="C49" s="1264" t="s">
        <v>900</v>
      </c>
      <c r="D49" s="1265">
        <v>14</v>
      </c>
      <c r="E49" s="1268" t="s">
        <v>2497</v>
      </c>
    </row>
    <row r="50" s="1257" customFormat="1" spans="1:5">
      <c r="A50" s="1263" t="s">
        <v>924</v>
      </c>
      <c r="B50" s="1264" t="s">
        <v>2499</v>
      </c>
      <c r="C50" s="1264" t="s">
        <v>923</v>
      </c>
      <c r="D50" s="1265">
        <v>14</v>
      </c>
      <c r="E50" s="1268" t="s">
        <v>2497</v>
      </c>
    </row>
    <row r="51" s="1257" customFormat="1" spans="1:5">
      <c r="A51" s="1263" t="s">
        <v>928</v>
      </c>
      <c r="B51" s="1264" t="s">
        <v>331</v>
      </c>
      <c r="C51" s="1264" t="s">
        <v>927</v>
      </c>
      <c r="D51" s="1265">
        <v>14</v>
      </c>
      <c r="E51" s="1268" t="s">
        <v>2497</v>
      </c>
    </row>
    <row r="52" s="1257" customFormat="1" spans="1:5">
      <c r="A52" s="1263" t="s">
        <v>940</v>
      </c>
      <c r="B52" s="1264" t="s">
        <v>345</v>
      </c>
      <c r="C52" s="1264" t="s">
        <v>939</v>
      </c>
      <c r="D52" s="1265">
        <v>14</v>
      </c>
      <c r="E52" s="1268" t="s">
        <v>2497</v>
      </c>
    </row>
    <row r="53" s="1257" customFormat="1" spans="1:5">
      <c r="A53" s="1263" t="s">
        <v>877</v>
      </c>
      <c r="B53" s="1264" t="s">
        <v>2394</v>
      </c>
      <c r="C53" s="1264" t="s">
        <v>876</v>
      </c>
      <c r="D53" s="1265">
        <v>14</v>
      </c>
      <c r="E53" s="1268" t="s">
        <v>2497</v>
      </c>
    </row>
    <row r="54" s="1257" customFormat="1" spans="1:5">
      <c r="A54" s="1263" t="s">
        <v>897</v>
      </c>
      <c r="B54" s="1264" t="s">
        <v>430</v>
      </c>
      <c r="C54" s="1264" t="s">
        <v>896</v>
      </c>
      <c r="D54" s="1265">
        <v>14</v>
      </c>
      <c r="E54" s="1268" t="s">
        <v>2497</v>
      </c>
    </row>
    <row r="55" s="1257" customFormat="1" spans="1:5">
      <c r="A55" s="1263" t="s">
        <v>926</v>
      </c>
      <c r="B55" s="1264" t="s">
        <v>438</v>
      </c>
      <c r="C55" s="1264" t="s">
        <v>925</v>
      </c>
      <c r="D55" s="1265">
        <v>14</v>
      </c>
      <c r="E55" s="1268" t="s">
        <v>2497</v>
      </c>
    </row>
    <row r="56" s="1257" customFormat="1" spans="1:5">
      <c r="A56" s="1263" t="s">
        <v>934</v>
      </c>
      <c r="B56" s="1264" t="s">
        <v>406</v>
      </c>
      <c r="C56" s="1264" t="s">
        <v>933</v>
      </c>
      <c r="D56" s="1265">
        <v>14</v>
      </c>
      <c r="E56" s="1268" t="s">
        <v>2497</v>
      </c>
    </row>
    <row r="57" s="1257" customFormat="1" spans="1:5">
      <c r="A57" s="1263" t="s">
        <v>865</v>
      </c>
      <c r="B57" s="1264" t="s">
        <v>454</v>
      </c>
      <c r="C57" s="1264" t="s">
        <v>864</v>
      </c>
      <c r="D57" s="1265">
        <v>15</v>
      </c>
      <c r="E57" s="1270" t="s">
        <v>2500</v>
      </c>
    </row>
    <row r="58" s="1257" customFormat="1" spans="1:5">
      <c r="A58" s="1263" t="s">
        <v>871</v>
      </c>
      <c r="B58" s="1264" t="s">
        <v>360</v>
      </c>
      <c r="C58" s="1264" t="s">
        <v>870</v>
      </c>
      <c r="D58" s="1265">
        <v>15</v>
      </c>
      <c r="E58" s="1270" t="s">
        <v>2500</v>
      </c>
    </row>
    <row r="59" s="1257" customFormat="1" spans="1:5">
      <c r="A59" s="1263" t="s">
        <v>1038</v>
      </c>
      <c r="B59" s="1264" t="s">
        <v>462</v>
      </c>
      <c r="C59" s="1264" t="s">
        <v>1037</v>
      </c>
      <c r="D59" s="1265">
        <v>15</v>
      </c>
      <c r="E59" s="1270" t="s">
        <v>2500</v>
      </c>
    </row>
    <row r="60" s="1257" customFormat="1" spans="1:5">
      <c r="A60" s="1263" t="s">
        <v>873</v>
      </c>
      <c r="B60" s="1264" t="s">
        <v>548</v>
      </c>
      <c r="C60" s="1264" t="s">
        <v>872</v>
      </c>
      <c r="D60" s="1265">
        <v>15</v>
      </c>
      <c r="E60" s="1270" t="s">
        <v>2500</v>
      </c>
    </row>
    <row r="61" s="1257" customFormat="1" spans="1:5">
      <c r="A61" s="1263" t="s">
        <v>875</v>
      </c>
      <c r="B61" s="1264" t="s">
        <v>368</v>
      </c>
      <c r="C61" s="1264" t="s">
        <v>874</v>
      </c>
      <c r="D61" s="1265">
        <v>15</v>
      </c>
      <c r="E61" s="1270" t="s">
        <v>2500</v>
      </c>
    </row>
    <row r="62" s="1257" customFormat="1" spans="1:5">
      <c r="A62" s="1263" t="s">
        <v>882</v>
      </c>
      <c r="B62" s="1264" t="s">
        <v>374</v>
      </c>
      <c r="C62" s="1264" t="s">
        <v>881</v>
      </c>
      <c r="D62" s="1265">
        <v>15</v>
      </c>
      <c r="E62" s="1270" t="s">
        <v>2500</v>
      </c>
    </row>
    <row r="63" s="1257" customFormat="1" spans="1:5">
      <c r="A63" s="1263" t="s">
        <v>890</v>
      </c>
      <c r="B63" s="1264" t="s">
        <v>478</v>
      </c>
      <c r="C63" s="1264" t="s">
        <v>889</v>
      </c>
      <c r="D63" s="1265">
        <v>15</v>
      </c>
      <c r="E63" s="1270" t="s">
        <v>2500</v>
      </c>
    </row>
    <row r="64" s="1257" customFormat="1" spans="1:5">
      <c r="A64" s="1263" t="s">
        <v>1104</v>
      </c>
      <c r="B64" s="1264" t="s">
        <v>1105</v>
      </c>
      <c r="C64" s="1264" t="s">
        <v>1103</v>
      </c>
      <c r="D64" s="1265">
        <v>15</v>
      </c>
      <c r="E64" s="1270" t="s">
        <v>2500</v>
      </c>
    </row>
    <row r="65" s="1257" customFormat="1" spans="1:5">
      <c r="A65" s="1263" t="s">
        <v>894</v>
      </c>
      <c r="B65" s="1264" t="s">
        <v>299</v>
      </c>
      <c r="C65" s="1264" t="s">
        <v>893</v>
      </c>
      <c r="D65" s="1265">
        <v>15</v>
      </c>
      <c r="E65" s="1270" t="s">
        <v>2500</v>
      </c>
    </row>
    <row r="66" s="1257" customFormat="1" spans="1:5">
      <c r="A66" s="1263" t="s">
        <v>1126</v>
      </c>
      <c r="B66" s="1264" t="s">
        <v>494</v>
      </c>
      <c r="C66" s="1264" t="s">
        <v>1125</v>
      </c>
      <c r="D66" s="1265">
        <v>15</v>
      </c>
      <c r="E66" s="1270" t="s">
        <v>2500</v>
      </c>
    </row>
    <row r="67" s="1257" customFormat="1" spans="1:5">
      <c r="A67" s="1263" t="s">
        <v>905</v>
      </c>
      <c r="B67" s="1264" t="s">
        <v>315</v>
      </c>
      <c r="C67" s="1264" t="s">
        <v>904</v>
      </c>
      <c r="D67" s="1265">
        <v>15</v>
      </c>
      <c r="E67" s="1270" t="s">
        <v>2500</v>
      </c>
    </row>
    <row r="68" s="1257" customFormat="1" spans="1:5">
      <c r="A68" s="1263" t="s">
        <v>907</v>
      </c>
      <c r="B68" s="1264" t="s">
        <v>382</v>
      </c>
      <c r="C68" s="1264" t="s">
        <v>906</v>
      </c>
      <c r="D68" s="1265">
        <v>15</v>
      </c>
      <c r="E68" s="1270" t="s">
        <v>2500</v>
      </c>
    </row>
    <row r="69" s="1257" customFormat="1" spans="1:5">
      <c r="A69" s="1263" t="s">
        <v>909</v>
      </c>
      <c r="B69" s="1264" t="s">
        <v>476</v>
      </c>
      <c r="C69" s="1264" t="s">
        <v>908</v>
      </c>
      <c r="D69" s="1265">
        <v>15</v>
      </c>
      <c r="E69" s="1270" t="s">
        <v>2500</v>
      </c>
    </row>
    <row r="70" s="1257" customFormat="1" spans="1:5">
      <c r="A70" s="1263" t="s">
        <v>912</v>
      </c>
      <c r="B70" s="1264" t="s">
        <v>390</v>
      </c>
      <c r="C70" s="1264" t="s">
        <v>911</v>
      </c>
      <c r="D70" s="1265">
        <v>15</v>
      </c>
      <c r="E70" s="1270" t="s">
        <v>2500</v>
      </c>
    </row>
    <row r="71" s="1257" customFormat="1" spans="1:5">
      <c r="A71" s="1263" t="s">
        <v>914</v>
      </c>
      <c r="B71" s="1264" t="s">
        <v>676</v>
      </c>
      <c r="C71" s="1264" t="s">
        <v>913</v>
      </c>
      <c r="D71" s="1265">
        <v>15</v>
      </c>
      <c r="E71" s="1270" t="s">
        <v>2500</v>
      </c>
    </row>
    <row r="72" s="1257" customFormat="1" spans="1:5">
      <c r="A72" s="1263" t="s">
        <v>916</v>
      </c>
      <c r="B72" s="1264" t="s">
        <v>398</v>
      </c>
      <c r="C72" s="1264" t="s">
        <v>915</v>
      </c>
      <c r="D72" s="1265">
        <v>15</v>
      </c>
      <c r="E72" s="1270" t="s">
        <v>2500</v>
      </c>
    </row>
    <row r="73" s="1257" customFormat="1" spans="1:5">
      <c r="A73" s="1263" t="s">
        <v>918</v>
      </c>
      <c r="B73" s="1264" t="s">
        <v>919</v>
      </c>
      <c r="C73" s="1264" t="s">
        <v>917</v>
      </c>
      <c r="D73" s="1265">
        <v>15</v>
      </c>
      <c r="E73" s="1270" t="s">
        <v>2500</v>
      </c>
    </row>
    <row r="74" s="1257" customFormat="1" spans="1:5">
      <c r="A74" s="1263" t="s">
        <v>936</v>
      </c>
      <c r="B74" s="1264" t="s">
        <v>414</v>
      </c>
      <c r="C74" s="1264" t="s">
        <v>935</v>
      </c>
      <c r="D74" s="1265">
        <v>15</v>
      </c>
      <c r="E74" s="1270" t="s">
        <v>2500</v>
      </c>
    </row>
    <row r="75" s="1257" customFormat="1" spans="1:5">
      <c r="A75" s="1263" t="s">
        <v>946</v>
      </c>
      <c r="B75" s="1264" t="s">
        <v>947</v>
      </c>
      <c r="C75" s="1264" t="s">
        <v>2501</v>
      </c>
      <c r="D75" s="1265">
        <v>15</v>
      </c>
      <c r="E75" s="1270" t="s">
        <v>2500</v>
      </c>
    </row>
    <row r="76" s="1257" customFormat="1" spans="1:5">
      <c r="A76" s="1263" t="s">
        <v>963</v>
      </c>
      <c r="B76" s="1264" t="s">
        <v>717</v>
      </c>
      <c r="C76" s="1264" t="s">
        <v>962</v>
      </c>
      <c r="D76" s="1265">
        <v>16</v>
      </c>
      <c r="E76" s="1268" t="s">
        <v>2502</v>
      </c>
    </row>
    <row r="77" s="1257" customFormat="1" spans="1:5">
      <c r="A77" s="1263" t="s">
        <v>975</v>
      </c>
      <c r="B77" s="1264" t="s">
        <v>694</v>
      </c>
      <c r="C77" s="1264" t="s">
        <v>974</v>
      </c>
      <c r="D77" s="1265">
        <v>16</v>
      </c>
      <c r="E77" s="1268" t="s">
        <v>2502</v>
      </c>
    </row>
    <row r="78" s="1257" customFormat="1" spans="1:5">
      <c r="A78" s="1263" t="s">
        <v>1222</v>
      </c>
      <c r="B78" s="1264" t="s">
        <v>301</v>
      </c>
      <c r="C78" s="1264" t="s">
        <v>1221</v>
      </c>
      <c r="D78" s="1265">
        <v>16</v>
      </c>
      <c r="E78" s="1268" t="s">
        <v>2502</v>
      </c>
    </row>
    <row r="79" s="1257" customFormat="1" spans="1:5">
      <c r="A79" s="1263" t="s">
        <v>1006</v>
      </c>
      <c r="B79" s="1264" t="s">
        <v>654</v>
      </c>
      <c r="C79" s="1264" t="s">
        <v>1005</v>
      </c>
      <c r="D79" s="1265">
        <v>17</v>
      </c>
      <c r="E79" s="1268" t="s">
        <v>2503</v>
      </c>
    </row>
    <row r="80" s="1257" customFormat="1" spans="1:5">
      <c r="A80" s="1263" t="s">
        <v>1081</v>
      </c>
      <c r="B80" s="1264" t="s">
        <v>333</v>
      </c>
      <c r="C80" s="1264" t="s">
        <v>1080</v>
      </c>
      <c r="D80" s="1265">
        <v>17</v>
      </c>
      <c r="E80" s="1268" t="s">
        <v>2503</v>
      </c>
    </row>
    <row r="81" s="1257" customFormat="1" spans="1:5">
      <c r="A81" s="1263" t="s">
        <v>1144</v>
      </c>
      <c r="B81" s="1264" t="s">
        <v>678</v>
      </c>
      <c r="C81" s="1264" t="s">
        <v>1143</v>
      </c>
      <c r="D81" s="1265">
        <v>17</v>
      </c>
      <c r="E81" s="1268" t="s">
        <v>2503</v>
      </c>
    </row>
    <row r="82" s="1257" customFormat="1" spans="1:5">
      <c r="A82" s="1263" t="s">
        <v>973</v>
      </c>
      <c r="B82" s="1264" t="s">
        <v>702</v>
      </c>
      <c r="C82" s="1264" t="s">
        <v>972</v>
      </c>
      <c r="D82" s="1265">
        <v>17</v>
      </c>
      <c r="E82" s="1268" t="s">
        <v>2503</v>
      </c>
    </row>
    <row r="83" s="1257" customFormat="1" spans="1:5">
      <c r="A83" s="1263" t="s">
        <v>977</v>
      </c>
      <c r="B83" s="1264" t="s">
        <v>978</v>
      </c>
      <c r="C83" s="1264" t="s">
        <v>976</v>
      </c>
      <c r="D83" s="1265">
        <v>18</v>
      </c>
      <c r="E83" s="1268" t="s">
        <v>2504</v>
      </c>
    </row>
    <row r="84" s="1257" customFormat="1" spans="1:5">
      <c r="A84" s="1263" t="s">
        <v>980</v>
      </c>
      <c r="B84" s="1264" t="s">
        <v>510</v>
      </c>
      <c r="C84" s="1264" t="s">
        <v>979</v>
      </c>
      <c r="D84" s="1265">
        <v>18</v>
      </c>
      <c r="E84" s="1268" t="s">
        <v>2504</v>
      </c>
    </row>
    <row r="85" s="1257" customFormat="1" spans="1:5">
      <c r="A85" s="1263" t="s">
        <v>982</v>
      </c>
      <c r="B85" s="1264" t="s">
        <v>384</v>
      </c>
      <c r="C85" s="1264" t="s">
        <v>981</v>
      </c>
      <c r="D85" s="1265">
        <v>18</v>
      </c>
      <c r="E85" s="1268" t="s">
        <v>2504</v>
      </c>
    </row>
    <row r="86" s="1257" customFormat="1" spans="1:5">
      <c r="A86" s="1263" t="s">
        <v>1327</v>
      </c>
      <c r="B86" s="1264" t="s">
        <v>1328</v>
      </c>
      <c r="C86" s="1264" t="s">
        <v>1326</v>
      </c>
      <c r="D86" s="1265">
        <v>18</v>
      </c>
      <c r="E86" s="1268" t="s">
        <v>2504</v>
      </c>
    </row>
    <row r="87" s="1257" customFormat="1" spans="1:5">
      <c r="A87" s="1263" t="s">
        <v>984</v>
      </c>
      <c r="B87" s="1264" t="s">
        <v>672</v>
      </c>
      <c r="C87" s="1264" t="s">
        <v>983</v>
      </c>
      <c r="D87" s="1265">
        <v>18</v>
      </c>
      <c r="E87" s="1268" t="s">
        <v>2504</v>
      </c>
    </row>
    <row r="88" s="1257" customFormat="1" spans="1:5">
      <c r="A88" s="1263" t="s">
        <v>986</v>
      </c>
      <c r="B88" s="1264" t="s">
        <v>426</v>
      </c>
      <c r="C88" s="1264" t="s">
        <v>985</v>
      </c>
      <c r="D88" s="1265">
        <v>18</v>
      </c>
      <c r="E88" s="1268" t="s">
        <v>2504</v>
      </c>
    </row>
    <row r="89" s="1257" customFormat="1" spans="1:5">
      <c r="A89" s="1263" t="s">
        <v>989</v>
      </c>
      <c r="B89" s="1264" t="s">
        <v>2349</v>
      </c>
      <c r="C89" s="1264" t="s">
        <v>988</v>
      </c>
      <c r="D89" s="1265">
        <v>18</v>
      </c>
      <c r="E89" s="1268" t="s">
        <v>2504</v>
      </c>
    </row>
    <row r="90" s="1257" customFormat="1" spans="1:5">
      <c r="A90" s="1263" t="s">
        <v>994</v>
      </c>
      <c r="B90" s="1264" t="s">
        <v>995</v>
      </c>
      <c r="C90" s="1264" t="s">
        <v>993</v>
      </c>
      <c r="D90" s="1265">
        <v>18</v>
      </c>
      <c r="E90" s="1268" t="s">
        <v>2504</v>
      </c>
    </row>
    <row r="91" s="1257" customFormat="1" spans="1:5">
      <c r="A91" s="1263" t="s">
        <v>997</v>
      </c>
      <c r="B91" s="1264" t="s">
        <v>442</v>
      </c>
      <c r="C91" s="1264" t="s">
        <v>996</v>
      </c>
      <c r="D91" s="1265">
        <v>18</v>
      </c>
      <c r="E91" s="1268" t="s">
        <v>2504</v>
      </c>
    </row>
    <row r="92" s="1257" customFormat="1" spans="1:5">
      <c r="A92" s="1263" t="s">
        <v>1000</v>
      </c>
      <c r="B92" s="1264" t="s">
        <v>1001</v>
      </c>
      <c r="C92" s="1264" t="s">
        <v>999</v>
      </c>
      <c r="D92" s="1265">
        <v>18</v>
      </c>
      <c r="E92" s="1268" t="s">
        <v>2504</v>
      </c>
    </row>
    <row r="93" s="1257" customFormat="1" spans="1:5">
      <c r="A93" s="1263" t="s">
        <v>1003</v>
      </c>
      <c r="B93" s="1264" t="s">
        <v>450</v>
      </c>
      <c r="C93" s="1264" t="s">
        <v>1002</v>
      </c>
      <c r="D93" s="1265">
        <v>18</v>
      </c>
      <c r="E93" s="1268" t="s">
        <v>2504</v>
      </c>
    </row>
    <row r="94" s="1257" customFormat="1" spans="1:5">
      <c r="A94" s="1263" t="s">
        <v>956</v>
      </c>
      <c r="B94" s="1264" t="s">
        <v>412</v>
      </c>
      <c r="C94" s="1264" t="s">
        <v>955</v>
      </c>
      <c r="D94" s="1265">
        <v>18</v>
      </c>
      <c r="E94" s="1268" t="s">
        <v>2504</v>
      </c>
    </row>
    <row r="95" s="1257" customFormat="1" spans="1:5">
      <c r="A95" s="1263" t="s">
        <v>1008</v>
      </c>
      <c r="B95" s="1264" t="s">
        <v>458</v>
      </c>
      <c r="C95" s="1264" t="s">
        <v>1007</v>
      </c>
      <c r="D95" s="1265">
        <v>18</v>
      </c>
      <c r="E95" s="1268" t="s">
        <v>2504</v>
      </c>
    </row>
    <row r="96" s="1257" customFormat="1" spans="1:5">
      <c r="A96" s="1263" t="s">
        <v>1010</v>
      </c>
      <c r="B96" s="1264" t="s">
        <v>532</v>
      </c>
      <c r="C96" s="1264" t="s">
        <v>1009</v>
      </c>
      <c r="D96" s="1265">
        <v>18</v>
      </c>
      <c r="E96" s="1268" t="s">
        <v>2504</v>
      </c>
    </row>
    <row r="97" s="1257" customFormat="1" spans="1:5">
      <c r="A97" s="1263" t="s">
        <v>1012</v>
      </c>
      <c r="B97" s="1264" t="s">
        <v>466</v>
      </c>
      <c r="C97" s="1264" t="s">
        <v>1011</v>
      </c>
      <c r="D97" s="1265">
        <v>18</v>
      </c>
      <c r="E97" s="1268" t="s">
        <v>2504</v>
      </c>
    </row>
    <row r="98" s="1257" customFormat="1" spans="1:5">
      <c r="A98" s="1263" t="s">
        <v>1014</v>
      </c>
      <c r="B98" s="1264" t="s">
        <v>392</v>
      </c>
      <c r="C98" s="1264" t="s">
        <v>1013</v>
      </c>
      <c r="D98" s="1265">
        <v>18</v>
      </c>
      <c r="E98" s="1268" t="s">
        <v>2504</v>
      </c>
    </row>
    <row r="99" s="1257" customFormat="1" spans="1:5">
      <c r="A99" s="1263" t="s">
        <v>1016</v>
      </c>
      <c r="B99" s="1264" t="s">
        <v>1017</v>
      </c>
      <c r="C99" s="1264" t="s">
        <v>1015</v>
      </c>
      <c r="D99" s="1265">
        <v>18</v>
      </c>
      <c r="E99" s="1268" t="s">
        <v>2504</v>
      </c>
    </row>
    <row r="100" s="1257" customFormat="1" spans="1:5">
      <c r="A100" s="1263" t="s">
        <v>959</v>
      </c>
      <c r="B100" s="1264" t="s">
        <v>420</v>
      </c>
      <c r="C100" s="1264" t="s">
        <v>958</v>
      </c>
      <c r="D100" s="1265">
        <v>18</v>
      </c>
      <c r="E100" s="1268" t="s">
        <v>2504</v>
      </c>
    </row>
    <row r="101" s="1257" customFormat="1" spans="1:5">
      <c r="A101" s="1263" t="s">
        <v>1022</v>
      </c>
      <c r="B101" s="1264" t="s">
        <v>2505</v>
      </c>
      <c r="C101" s="1264" t="s">
        <v>1021</v>
      </c>
      <c r="D101" s="1265">
        <v>18</v>
      </c>
      <c r="E101" s="1268" t="s">
        <v>2504</v>
      </c>
    </row>
    <row r="102" s="1257" customFormat="1" spans="1:5">
      <c r="A102" s="1263" t="s">
        <v>1024</v>
      </c>
      <c r="B102" s="1264" t="s">
        <v>1025</v>
      </c>
      <c r="C102" s="1264" t="s">
        <v>2506</v>
      </c>
      <c r="D102" s="1265">
        <v>18</v>
      </c>
      <c r="E102" s="1268" t="s">
        <v>2504</v>
      </c>
    </row>
    <row r="103" s="1257" customFormat="1" spans="1:5">
      <c r="A103" s="1263" t="s">
        <v>1027</v>
      </c>
      <c r="B103" s="1264" t="s">
        <v>2507</v>
      </c>
      <c r="C103" s="1264" t="s">
        <v>1026</v>
      </c>
      <c r="D103" s="1265">
        <v>18</v>
      </c>
      <c r="E103" s="1268" t="s">
        <v>2504</v>
      </c>
    </row>
    <row r="104" s="1257" customFormat="1" spans="1:5">
      <c r="A104" s="1263" t="s">
        <v>1031</v>
      </c>
      <c r="B104" s="1264" t="s">
        <v>696</v>
      </c>
      <c r="C104" s="1264" t="s">
        <v>1030</v>
      </c>
      <c r="D104" s="1265">
        <v>18</v>
      </c>
      <c r="E104" s="1268" t="s">
        <v>2504</v>
      </c>
    </row>
    <row r="105" s="1257" customFormat="1" spans="1:5">
      <c r="A105" s="1263" t="s">
        <v>1034</v>
      </c>
      <c r="B105" s="1264" t="s">
        <v>408</v>
      </c>
      <c r="C105" s="1264" t="s">
        <v>1033</v>
      </c>
      <c r="D105" s="1265">
        <v>18</v>
      </c>
      <c r="E105" s="1268" t="s">
        <v>2504</v>
      </c>
    </row>
    <row r="106" s="1257" customFormat="1" spans="1:5">
      <c r="A106" s="1263" t="s">
        <v>1036</v>
      </c>
      <c r="B106" s="1264" t="s">
        <v>416</v>
      </c>
      <c r="C106" s="1264" t="s">
        <v>1035</v>
      </c>
      <c r="D106" s="1265">
        <v>18</v>
      </c>
      <c r="E106" s="1268" t="s">
        <v>2504</v>
      </c>
    </row>
    <row r="107" s="1257" customFormat="1" spans="1:5">
      <c r="A107" s="1263" t="s">
        <v>1041</v>
      </c>
      <c r="B107" s="1264" t="s">
        <v>424</v>
      </c>
      <c r="C107" s="1264" t="s">
        <v>1040</v>
      </c>
      <c r="D107" s="1265">
        <v>18</v>
      </c>
      <c r="E107" s="1268" t="s">
        <v>2504</v>
      </c>
    </row>
    <row r="108" s="1257" customFormat="1" spans="1:5">
      <c r="A108" s="1263" t="s">
        <v>1043</v>
      </c>
      <c r="B108" s="1264" t="s">
        <v>498</v>
      </c>
      <c r="C108" s="1264" t="s">
        <v>1042</v>
      </c>
      <c r="D108" s="1265">
        <v>18</v>
      </c>
      <c r="E108" s="1268" t="s">
        <v>2504</v>
      </c>
    </row>
    <row r="109" s="1257" customFormat="1" spans="1:5">
      <c r="A109" s="1263" t="s">
        <v>1045</v>
      </c>
      <c r="B109" s="1264" t="s">
        <v>1046</v>
      </c>
      <c r="C109" s="1264" t="s">
        <v>1044</v>
      </c>
      <c r="D109" s="1265">
        <v>18</v>
      </c>
      <c r="E109" s="1268" t="s">
        <v>2504</v>
      </c>
    </row>
    <row r="110" s="1257" customFormat="1" spans="1:5">
      <c r="A110" s="1263" t="s">
        <v>1048</v>
      </c>
      <c r="B110" s="1264" t="s">
        <v>432</v>
      </c>
      <c r="C110" s="1264" t="s">
        <v>1047</v>
      </c>
      <c r="D110" s="1265">
        <v>18</v>
      </c>
      <c r="E110" s="1268" t="s">
        <v>2504</v>
      </c>
    </row>
    <row r="111" s="1257" customFormat="1" spans="1:5">
      <c r="A111" s="1263" t="s">
        <v>1330</v>
      </c>
      <c r="B111" s="1264" t="s">
        <v>2508</v>
      </c>
      <c r="C111" s="1264" t="s">
        <v>2509</v>
      </c>
      <c r="D111" s="1265">
        <v>18</v>
      </c>
      <c r="E111" s="1268" t="s">
        <v>2504</v>
      </c>
    </row>
    <row r="112" s="1257" customFormat="1" spans="1:5">
      <c r="A112" s="1263" t="s">
        <v>1054</v>
      </c>
      <c r="B112" s="1264" t="s">
        <v>440</v>
      </c>
      <c r="C112" s="1264" t="s">
        <v>1053</v>
      </c>
      <c r="D112" s="1265">
        <v>18</v>
      </c>
      <c r="E112" s="1268" t="s">
        <v>2504</v>
      </c>
    </row>
    <row r="113" s="1257" customFormat="1" spans="1:5">
      <c r="A113" s="1263" t="s">
        <v>1056</v>
      </c>
      <c r="B113" s="1264" t="s">
        <v>1057</v>
      </c>
      <c r="C113" s="1264" t="s">
        <v>1055</v>
      </c>
      <c r="D113" s="1265">
        <v>18</v>
      </c>
      <c r="E113" s="1268" t="s">
        <v>2504</v>
      </c>
    </row>
    <row r="114" s="1257" customFormat="1" spans="1:5">
      <c r="A114" s="1263" t="s">
        <v>1059</v>
      </c>
      <c r="B114" s="1264" t="s">
        <v>680</v>
      </c>
      <c r="C114" s="1264" t="s">
        <v>2510</v>
      </c>
      <c r="D114" s="1265">
        <v>18</v>
      </c>
      <c r="E114" s="1268" t="s">
        <v>2504</v>
      </c>
    </row>
    <row r="115" s="1257" customFormat="1" spans="1:5">
      <c r="A115" s="1263" t="s">
        <v>1303</v>
      </c>
      <c r="B115" s="1264" t="s">
        <v>428</v>
      </c>
      <c r="C115" s="1264" t="s">
        <v>1302</v>
      </c>
      <c r="D115" s="1265">
        <v>18</v>
      </c>
      <c r="E115" s="1268" t="s">
        <v>2504</v>
      </c>
    </row>
    <row r="116" s="1257" customFormat="1" spans="1:5">
      <c r="A116" s="1263" t="s">
        <v>1063</v>
      </c>
      <c r="B116" s="1264" t="s">
        <v>2392</v>
      </c>
      <c r="C116" s="1264" t="s">
        <v>2511</v>
      </c>
      <c r="D116" s="1265">
        <v>18</v>
      </c>
      <c r="E116" s="1268" t="s">
        <v>2504</v>
      </c>
    </row>
    <row r="117" s="1257" customFormat="1" spans="1:5">
      <c r="A117" s="1263" t="s">
        <v>1065</v>
      </c>
      <c r="B117" s="1264" t="s">
        <v>2512</v>
      </c>
      <c r="C117" s="1264" t="s">
        <v>1064</v>
      </c>
      <c r="D117" s="1265">
        <v>18</v>
      </c>
      <c r="E117" s="1268" t="s">
        <v>2504</v>
      </c>
    </row>
    <row r="118" s="1257" customFormat="1" spans="1:5">
      <c r="A118" s="1263" t="s">
        <v>1068</v>
      </c>
      <c r="B118" s="1264" t="s">
        <v>2513</v>
      </c>
      <c r="C118" s="1264" t="s">
        <v>1067</v>
      </c>
      <c r="D118" s="1265">
        <v>18</v>
      </c>
      <c r="E118" s="1268" t="s">
        <v>2504</v>
      </c>
    </row>
    <row r="119" s="1257" customFormat="1" spans="1:5">
      <c r="A119" s="1263" t="s">
        <v>1071</v>
      </c>
      <c r="B119" s="1264" t="s">
        <v>1072</v>
      </c>
      <c r="C119" s="1264" t="s">
        <v>1070</v>
      </c>
      <c r="D119" s="1265">
        <v>18</v>
      </c>
      <c r="E119" s="1268" t="s">
        <v>2504</v>
      </c>
    </row>
    <row r="120" s="1257" customFormat="1" spans="1:5">
      <c r="A120" s="1263" t="s">
        <v>1074</v>
      </c>
      <c r="B120" s="1264" t="s">
        <v>2514</v>
      </c>
      <c r="C120" s="1264" t="s">
        <v>1073</v>
      </c>
      <c r="D120" s="1265">
        <v>18</v>
      </c>
      <c r="E120" s="1268" t="s">
        <v>2504</v>
      </c>
    </row>
    <row r="121" s="1257" customFormat="1" spans="1:5">
      <c r="A121" s="1263" t="s">
        <v>961</v>
      </c>
      <c r="B121" s="1264" t="s">
        <v>436</v>
      </c>
      <c r="C121" s="1264" t="s">
        <v>960</v>
      </c>
      <c r="D121" s="1265">
        <v>18</v>
      </c>
      <c r="E121" s="1268" t="s">
        <v>2504</v>
      </c>
    </row>
    <row r="122" s="1257" customFormat="1" spans="1:5">
      <c r="A122" s="1263" t="s">
        <v>1083</v>
      </c>
      <c r="B122" s="1264" t="s">
        <v>528</v>
      </c>
      <c r="C122" s="1264" t="s">
        <v>1082</v>
      </c>
      <c r="D122" s="1265">
        <v>18</v>
      </c>
      <c r="E122" s="1268" t="s">
        <v>2504</v>
      </c>
    </row>
    <row r="123" s="1257" customFormat="1" spans="1:5">
      <c r="A123" s="1263" t="s">
        <v>1087</v>
      </c>
      <c r="B123" s="1264" t="s">
        <v>339</v>
      </c>
      <c r="C123" s="1264" t="s">
        <v>1086</v>
      </c>
      <c r="D123" s="1265">
        <v>18</v>
      </c>
      <c r="E123" s="1268" t="s">
        <v>2504</v>
      </c>
    </row>
    <row r="124" s="1257" customFormat="1" spans="1:5">
      <c r="A124" s="1263" t="s">
        <v>1089</v>
      </c>
      <c r="B124" s="1264" t="s">
        <v>347</v>
      </c>
      <c r="C124" s="1264" t="s">
        <v>1088</v>
      </c>
      <c r="D124" s="1265">
        <v>18</v>
      </c>
      <c r="E124" s="1268" t="s">
        <v>2504</v>
      </c>
    </row>
    <row r="125" s="1257" customFormat="1" spans="1:5">
      <c r="A125" s="1263" t="s">
        <v>1091</v>
      </c>
      <c r="B125" s="1264" t="s">
        <v>556</v>
      </c>
      <c r="C125" s="1264" t="s">
        <v>1090</v>
      </c>
      <c r="D125" s="1265">
        <v>18</v>
      </c>
      <c r="E125" s="1268" t="s">
        <v>2504</v>
      </c>
    </row>
    <row r="126" s="1257" customFormat="1" spans="1:5">
      <c r="A126" s="1263" t="s">
        <v>1093</v>
      </c>
      <c r="B126" s="1264" t="s">
        <v>1094</v>
      </c>
      <c r="C126" s="1264" t="s">
        <v>1092</v>
      </c>
      <c r="D126" s="1265">
        <v>18</v>
      </c>
      <c r="E126" s="1268" t="s">
        <v>2504</v>
      </c>
    </row>
    <row r="127" s="1257" customFormat="1" spans="1:5">
      <c r="A127" s="1263" t="s">
        <v>948</v>
      </c>
      <c r="B127" s="1264" t="s">
        <v>2515</v>
      </c>
      <c r="C127" s="1264" t="s">
        <v>2516</v>
      </c>
      <c r="D127" s="1265">
        <v>18</v>
      </c>
      <c r="E127" s="1268" t="s">
        <v>2504</v>
      </c>
    </row>
    <row r="128" s="1257" customFormat="1" spans="1:5">
      <c r="A128" s="1263" t="s">
        <v>1096</v>
      </c>
      <c r="B128" s="1264" t="s">
        <v>536</v>
      </c>
      <c r="C128" s="1264" t="s">
        <v>1095</v>
      </c>
      <c r="D128" s="1265">
        <v>18</v>
      </c>
      <c r="E128" s="1268" t="s">
        <v>2504</v>
      </c>
    </row>
    <row r="129" s="1257" customFormat="1" spans="1:5">
      <c r="A129" s="1263" t="s">
        <v>1098</v>
      </c>
      <c r="B129" s="1264" t="s">
        <v>472</v>
      </c>
      <c r="C129" s="1264" t="s">
        <v>1097</v>
      </c>
      <c r="D129" s="1265">
        <v>18</v>
      </c>
      <c r="E129" s="1268" t="s">
        <v>2504</v>
      </c>
    </row>
    <row r="130" s="1257" customFormat="1" spans="1:5">
      <c r="A130" s="1263" t="s">
        <v>1100</v>
      </c>
      <c r="B130" s="1264" t="s">
        <v>480</v>
      </c>
      <c r="C130" s="1264" t="s">
        <v>1099</v>
      </c>
      <c r="D130" s="1265">
        <v>18</v>
      </c>
      <c r="E130" s="1268" t="s">
        <v>2504</v>
      </c>
    </row>
    <row r="131" s="1257" customFormat="1" spans="1:5">
      <c r="A131" s="1263" t="s">
        <v>2397</v>
      </c>
      <c r="B131" s="1264" t="s">
        <v>564</v>
      </c>
      <c r="C131" s="1264" t="s">
        <v>2517</v>
      </c>
      <c r="D131" s="1265">
        <v>18</v>
      </c>
      <c r="E131" s="1268" t="s">
        <v>2504</v>
      </c>
    </row>
    <row r="132" s="1257" customFormat="1" spans="1:5">
      <c r="A132" s="1263" t="s">
        <v>1102</v>
      </c>
      <c r="B132" s="1264" t="s">
        <v>488</v>
      </c>
      <c r="C132" s="1264" t="s">
        <v>1101</v>
      </c>
      <c r="D132" s="1265">
        <v>18</v>
      </c>
      <c r="E132" s="1268" t="s">
        <v>2504</v>
      </c>
    </row>
    <row r="133" s="1257" customFormat="1" spans="1:5">
      <c r="A133" s="1263" t="s">
        <v>1107</v>
      </c>
      <c r="B133" s="1264" t="s">
        <v>544</v>
      </c>
      <c r="C133" s="1264" t="s">
        <v>1106</v>
      </c>
      <c r="D133" s="1265">
        <v>18</v>
      </c>
      <c r="E133" s="1268" t="s">
        <v>2504</v>
      </c>
    </row>
    <row r="134" s="1257" customFormat="1" spans="1:5">
      <c r="A134" s="1263" t="s">
        <v>1109</v>
      </c>
      <c r="B134" s="1264" t="s">
        <v>2518</v>
      </c>
      <c r="C134" s="1264" t="s">
        <v>1108</v>
      </c>
      <c r="D134" s="1265">
        <v>18</v>
      </c>
      <c r="E134" s="1268" t="s">
        <v>2504</v>
      </c>
    </row>
    <row r="135" s="1257" customFormat="1" spans="1:5">
      <c r="A135" s="1263" t="s">
        <v>1332</v>
      </c>
      <c r="B135" s="1264" t="s">
        <v>452</v>
      </c>
      <c r="C135" s="1264" t="s">
        <v>1331</v>
      </c>
      <c r="D135" s="1265">
        <v>18</v>
      </c>
      <c r="E135" s="1268" t="s">
        <v>2504</v>
      </c>
    </row>
    <row r="136" s="1257" customFormat="1" spans="1:5">
      <c r="A136" s="1263" t="s">
        <v>1114</v>
      </c>
      <c r="B136" s="1264" t="s">
        <v>712</v>
      </c>
      <c r="C136" s="1264" t="s">
        <v>1113</v>
      </c>
      <c r="D136" s="1265">
        <v>18</v>
      </c>
      <c r="E136" s="1268" t="s">
        <v>2504</v>
      </c>
    </row>
    <row r="137" s="1257" customFormat="1" spans="1:5">
      <c r="A137" s="1263" t="s">
        <v>1117</v>
      </c>
      <c r="B137" s="1264" t="s">
        <v>664</v>
      </c>
      <c r="C137" s="1264" t="s">
        <v>1116</v>
      </c>
      <c r="D137" s="1265">
        <v>18</v>
      </c>
      <c r="E137" s="1268" t="s">
        <v>2504</v>
      </c>
    </row>
    <row r="138" s="1257" customFormat="1" spans="1:5">
      <c r="A138" s="1263" t="s">
        <v>1085</v>
      </c>
      <c r="B138" s="1264" t="s">
        <v>464</v>
      </c>
      <c r="C138" s="1264" t="s">
        <v>2519</v>
      </c>
      <c r="D138" s="1265">
        <v>18</v>
      </c>
      <c r="E138" s="1268" t="s">
        <v>2504</v>
      </c>
    </row>
    <row r="139" s="1257" customFormat="1" spans="1:5">
      <c r="A139" s="1263" t="s">
        <v>1119</v>
      </c>
      <c r="B139" s="1264" t="s">
        <v>568</v>
      </c>
      <c r="C139" s="1264" t="s">
        <v>1118</v>
      </c>
      <c r="D139" s="1265">
        <v>18</v>
      </c>
      <c r="E139" s="1268" t="s">
        <v>2504</v>
      </c>
    </row>
    <row r="140" s="1257" customFormat="1" spans="1:5">
      <c r="A140" s="1263" t="s">
        <v>1122</v>
      </c>
      <c r="B140" s="1264" t="s">
        <v>576</v>
      </c>
      <c r="C140" s="1264" t="s">
        <v>1121</v>
      </c>
      <c r="D140" s="1265">
        <v>18</v>
      </c>
      <c r="E140" s="1268" t="s">
        <v>2504</v>
      </c>
    </row>
    <row r="141" s="1257" customFormat="1" spans="1:5">
      <c r="A141" s="1263" t="s">
        <v>1124</v>
      </c>
      <c r="B141" s="1264" t="s">
        <v>319</v>
      </c>
      <c r="C141" s="1264" t="s">
        <v>1123</v>
      </c>
      <c r="D141" s="1265">
        <v>18</v>
      </c>
      <c r="E141" s="1268" t="s">
        <v>2504</v>
      </c>
    </row>
    <row r="142" s="1257" customFormat="1" spans="1:5">
      <c r="A142" s="1263" t="s">
        <v>1128</v>
      </c>
      <c r="B142" s="1264" t="s">
        <v>1129</v>
      </c>
      <c r="C142" s="1264" t="s">
        <v>2520</v>
      </c>
      <c r="D142" s="1265">
        <v>18</v>
      </c>
      <c r="E142" s="1268" t="s">
        <v>2504</v>
      </c>
    </row>
    <row r="143" s="1257" customFormat="1" spans="1:5">
      <c r="A143" s="1263" t="s">
        <v>1131</v>
      </c>
      <c r="B143" s="1264" t="s">
        <v>710</v>
      </c>
      <c r="C143" s="1264" t="s">
        <v>1130</v>
      </c>
      <c r="D143" s="1265">
        <v>18</v>
      </c>
      <c r="E143" s="1268" t="s">
        <v>2504</v>
      </c>
    </row>
    <row r="144" s="1257" customFormat="1" spans="1:5">
      <c r="A144" s="1263" t="s">
        <v>1133</v>
      </c>
      <c r="B144" s="1264" t="s">
        <v>410</v>
      </c>
      <c r="C144" s="1264" t="s">
        <v>1132</v>
      </c>
      <c r="D144" s="1265">
        <v>18</v>
      </c>
      <c r="E144" s="1268" t="s">
        <v>2504</v>
      </c>
    </row>
    <row r="145" s="1257" customFormat="1" spans="1:5">
      <c r="A145" s="1263" t="s">
        <v>1135</v>
      </c>
      <c r="B145" s="1264" t="s">
        <v>670</v>
      </c>
      <c r="C145" s="1264" t="s">
        <v>1134</v>
      </c>
      <c r="D145" s="1265">
        <v>18</v>
      </c>
      <c r="E145" s="1268" t="s">
        <v>2504</v>
      </c>
    </row>
    <row r="146" s="1257" customFormat="1" spans="1:5">
      <c r="A146" s="1263" t="s">
        <v>1137</v>
      </c>
      <c r="B146" s="1264" t="s">
        <v>572</v>
      </c>
      <c r="C146" s="1264" t="s">
        <v>1136</v>
      </c>
      <c r="D146" s="1265">
        <v>18</v>
      </c>
      <c r="E146" s="1268" t="s">
        <v>2504</v>
      </c>
    </row>
    <row r="147" s="1257" customFormat="1" spans="1:5">
      <c r="A147" s="1263" t="s">
        <v>1139</v>
      </c>
      <c r="B147" s="1264" t="s">
        <v>354</v>
      </c>
      <c r="C147" s="1264" t="s">
        <v>1138</v>
      </c>
      <c r="D147" s="1265">
        <v>18</v>
      </c>
      <c r="E147" s="1268" t="s">
        <v>2504</v>
      </c>
    </row>
    <row r="148" s="1257" customFormat="1" spans="1:5">
      <c r="A148" s="1263" t="s">
        <v>1305</v>
      </c>
      <c r="B148" s="1264" t="s">
        <v>460</v>
      </c>
      <c r="C148" s="1264" t="s">
        <v>1304</v>
      </c>
      <c r="D148" s="1265">
        <v>18</v>
      </c>
      <c r="E148" s="1268" t="s">
        <v>2504</v>
      </c>
    </row>
    <row r="149" s="1257" customFormat="1" spans="1:5">
      <c r="A149" s="1263" t="s">
        <v>1336</v>
      </c>
      <c r="B149" s="1264" t="s">
        <v>2521</v>
      </c>
      <c r="C149" s="1264" t="s">
        <v>2522</v>
      </c>
      <c r="D149" s="1265">
        <v>18</v>
      </c>
      <c r="E149" s="1268" t="s">
        <v>2504</v>
      </c>
    </row>
    <row r="150" s="1257" customFormat="1" spans="1:5">
      <c r="A150" s="1263" t="s">
        <v>1141</v>
      </c>
      <c r="B150" s="1264" t="s">
        <v>1142</v>
      </c>
      <c r="C150" s="1264" t="s">
        <v>1140</v>
      </c>
      <c r="D150" s="1265">
        <v>18</v>
      </c>
      <c r="E150" s="1268" t="s">
        <v>2504</v>
      </c>
    </row>
    <row r="151" s="1257" customFormat="1" spans="1:5">
      <c r="A151" s="1263" t="s">
        <v>1146</v>
      </c>
      <c r="B151" s="1264" t="s">
        <v>1147</v>
      </c>
      <c r="C151" s="1264" t="s">
        <v>1145</v>
      </c>
      <c r="D151" s="1265">
        <v>18</v>
      </c>
      <c r="E151" s="1268" t="s">
        <v>2504</v>
      </c>
    </row>
    <row r="152" s="1257" customFormat="1" spans="1:5">
      <c r="A152" s="1263" t="s">
        <v>1149</v>
      </c>
      <c r="B152" s="1264" t="s">
        <v>723</v>
      </c>
      <c r="C152" s="1264" t="s">
        <v>1148</v>
      </c>
      <c r="D152" s="1265">
        <v>18</v>
      </c>
      <c r="E152" s="1268" t="s">
        <v>2504</v>
      </c>
    </row>
    <row r="153" s="1257" customFormat="1" spans="1:5">
      <c r="A153" s="1263" t="s">
        <v>1151</v>
      </c>
      <c r="B153" s="1264" t="s">
        <v>496</v>
      </c>
      <c r="C153" s="1264" t="s">
        <v>1150</v>
      </c>
      <c r="D153" s="1265">
        <v>18</v>
      </c>
      <c r="E153" s="1268" t="s">
        <v>2504</v>
      </c>
    </row>
    <row r="154" s="1257" customFormat="1" spans="1:5">
      <c r="A154" s="1263" t="s">
        <v>1153</v>
      </c>
      <c r="B154" s="1264" t="s">
        <v>719</v>
      </c>
      <c r="C154" s="1264" t="s">
        <v>1152</v>
      </c>
      <c r="D154" s="1265">
        <v>18</v>
      </c>
      <c r="E154" s="1268" t="s">
        <v>2504</v>
      </c>
    </row>
    <row r="155" s="1257" customFormat="1" spans="1:5">
      <c r="A155" s="1263" t="s">
        <v>1155</v>
      </c>
      <c r="B155" s="1264" t="s">
        <v>1156</v>
      </c>
      <c r="C155" s="1264" t="s">
        <v>1154</v>
      </c>
      <c r="D155" s="1265">
        <v>18</v>
      </c>
      <c r="E155" s="1268" t="s">
        <v>2504</v>
      </c>
    </row>
    <row r="156" s="1257" customFormat="1" spans="1:5">
      <c r="A156" s="1263" t="s">
        <v>1158</v>
      </c>
      <c r="B156" s="1264" t="s">
        <v>2523</v>
      </c>
      <c r="C156" s="1264" t="s">
        <v>1157</v>
      </c>
      <c r="D156" s="1265">
        <v>18</v>
      </c>
      <c r="E156" s="1268" t="s">
        <v>2504</v>
      </c>
    </row>
    <row r="157" s="1257" customFormat="1" spans="1:5">
      <c r="A157" s="1263" t="s">
        <v>1161</v>
      </c>
      <c r="B157" s="1264" t="s">
        <v>504</v>
      </c>
      <c r="C157" s="1264" t="s">
        <v>1160</v>
      </c>
      <c r="D157" s="1265">
        <v>18</v>
      </c>
      <c r="E157" s="1268" t="s">
        <v>2504</v>
      </c>
    </row>
    <row r="158" s="1257" customFormat="1" spans="1:5">
      <c r="A158" s="1263" t="s">
        <v>1163</v>
      </c>
      <c r="B158" s="1264" t="s">
        <v>512</v>
      </c>
      <c r="C158" s="1264" t="s">
        <v>1162</v>
      </c>
      <c r="D158" s="1265">
        <v>18</v>
      </c>
      <c r="E158" s="1268" t="s">
        <v>2504</v>
      </c>
    </row>
    <row r="159" s="1257" customFormat="1" spans="1:5">
      <c r="A159" s="1263" t="s">
        <v>965</v>
      </c>
      <c r="B159" s="1264" t="s">
        <v>484</v>
      </c>
      <c r="C159" s="1264" t="s">
        <v>964</v>
      </c>
      <c r="D159" s="1265">
        <v>18</v>
      </c>
      <c r="E159" s="1268" t="s">
        <v>2504</v>
      </c>
    </row>
    <row r="160" s="1257" customFormat="1" spans="1:5">
      <c r="A160" s="1263" t="s">
        <v>1165</v>
      </c>
      <c r="B160" s="1264" t="s">
        <v>725</v>
      </c>
      <c r="C160" s="1264" t="s">
        <v>1164</v>
      </c>
      <c r="D160" s="1265">
        <v>18</v>
      </c>
      <c r="E160" s="1268" t="s">
        <v>2504</v>
      </c>
    </row>
    <row r="161" s="1257" customFormat="1" spans="1:5">
      <c r="A161" s="1263" t="s">
        <v>1334</v>
      </c>
      <c r="B161" s="1264" t="s">
        <v>492</v>
      </c>
      <c r="C161" s="1264" t="s">
        <v>1333</v>
      </c>
      <c r="D161" s="1265">
        <v>18</v>
      </c>
      <c r="E161" s="1268" t="s">
        <v>2504</v>
      </c>
    </row>
    <row r="162" s="1257" customFormat="1" spans="1:5">
      <c r="A162" s="1263" t="s">
        <v>1167</v>
      </c>
      <c r="B162" s="1264" t="s">
        <v>2408</v>
      </c>
      <c r="C162" s="1264" t="s">
        <v>1166</v>
      </c>
      <c r="D162" s="1265">
        <v>18</v>
      </c>
      <c r="E162" s="1268" t="s">
        <v>2504</v>
      </c>
    </row>
    <row r="163" s="1257" customFormat="1" spans="1:5">
      <c r="A163" s="1263" t="s">
        <v>1170</v>
      </c>
      <c r="B163" s="1264" t="s">
        <v>520</v>
      </c>
      <c r="C163" s="1264" t="s">
        <v>1169</v>
      </c>
      <c r="D163" s="1265">
        <v>18</v>
      </c>
      <c r="E163" s="1268" t="s">
        <v>2504</v>
      </c>
    </row>
    <row r="164" s="1257" customFormat="1" spans="1:5">
      <c r="A164" s="1263" t="s">
        <v>1173</v>
      </c>
      <c r="B164" s="1264" t="s">
        <v>526</v>
      </c>
      <c r="C164" s="1264" t="s">
        <v>1172</v>
      </c>
      <c r="D164" s="1265">
        <v>18</v>
      </c>
      <c r="E164" s="1268" t="s">
        <v>2504</v>
      </c>
    </row>
    <row r="165" s="1257" customFormat="1" spans="1:5">
      <c r="A165" s="1263" t="s">
        <v>1175</v>
      </c>
      <c r="B165" s="1264" t="s">
        <v>534</v>
      </c>
      <c r="C165" s="1264" t="s">
        <v>1174</v>
      </c>
      <c r="D165" s="1265">
        <v>18</v>
      </c>
      <c r="E165" s="1268" t="s">
        <v>2504</v>
      </c>
    </row>
    <row r="166" s="1257" customFormat="1" spans="1:5">
      <c r="A166" s="1263" t="s">
        <v>953</v>
      </c>
      <c r="B166" s="1264" t="s">
        <v>2524</v>
      </c>
      <c r="C166" s="1264" t="s">
        <v>2525</v>
      </c>
      <c r="D166" s="1265">
        <v>18</v>
      </c>
      <c r="E166" s="1268" t="s">
        <v>2504</v>
      </c>
    </row>
    <row r="167" s="1257" customFormat="1" spans="1:5">
      <c r="A167" s="1263" t="s">
        <v>1177</v>
      </c>
      <c r="B167" s="1264" t="s">
        <v>604</v>
      </c>
      <c r="C167" s="1264" t="s">
        <v>1176</v>
      </c>
      <c r="D167" s="1265">
        <v>18</v>
      </c>
      <c r="E167" s="1268" t="s">
        <v>2504</v>
      </c>
    </row>
    <row r="168" s="1257" customFormat="1" spans="1:5">
      <c r="A168" s="1263" t="s">
        <v>1180</v>
      </c>
      <c r="B168" s="1264" t="s">
        <v>592</v>
      </c>
      <c r="C168" s="1264" t="s">
        <v>1179</v>
      </c>
      <c r="D168" s="1265">
        <v>18</v>
      </c>
      <c r="E168" s="1268" t="s">
        <v>2504</v>
      </c>
    </row>
    <row r="169" s="1257" customFormat="1" spans="1:5">
      <c r="A169" s="1263" t="s">
        <v>1182</v>
      </c>
      <c r="B169" s="1264" t="s">
        <v>611</v>
      </c>
      <c r="C169" s="1264" t="s">
        <v>2526</v>
      </c>
      <c r="D169" s="1265">
        <v>18</v>
      </c>
      <c r="E169" s="1268" t="s">
        <v>2504</v>
      </c>
    </row>
    <row r="170" s="1257" customFormat="1" spans="1:5">
      <c r="A170" s="1263" t="s">
        <v>1185</v>
      </c>
      <c r="B170" s="1264" t="s">
        <v>2527</v>
      </c>
      <c r="C170" s="1264" t="s">
        <v>1184</v>
      </c>
      <c r="D170" s="1265">
        <v>18</v>
      </c>
      <c r="E170" s="1268" t="s">
        <v>2504</v>
      </c>
    </row>
    <row r="171" s="1257" customFormat="1" spans="1:5">
      <c r="A171" s="1263" t="s">
        <v>1187</v>
      </c>
      <c r="B171" s="1264" t="s">
        <v>542</v>
      </c>
      <c r="C171" s="1264" t="s">
        <v>1186</v>
      </c>
      <c r="D171" s="1265">
        <v>18</v>
      </c>
      <c r="E171" s="1268" t="s">
        <v>2504</v>
      </c>
    </row>
    <row r="172" s="1257" customFormat="1" spans="1:5">
      <c r="A172" s="1263" t="s">
        <v>1189</v>
      </c>
      <c r="B172" s="1264" t="s">
        <v>550</v>
      </c>
      <c r="C172" s="1264" t="s">
        <v>1188</v>
      </c>
      <c r="D172" s="1265">
        <v>18</v>
      </c>
      <c r="E172" s="1268" t="s">
        <v>2504</v>
      </c>
    </row>
    <row r="173" s="1257" customFormat="1" spans="1:5">
      <c r="A173" s="1263" t="s">
        <v>850</v>
      </c>
      <c r="B173" s="1264" t="s">
        <v>500</v>
      </c>
      <c r="C173" s="1264" t="s">
        <v>2528</v>
      </c>
      <c r="D173" s="1265">
        <v>18</v>
      </c>
      <c r="E173" s="1268" t="s">
        <v>2504</v>
      </c>
    </row>
    <row r="174" s="1257" customFormat="1" spans="1:5">
      <c r="A174" s="1263" t="s">
        <v>1191</v>
      </c>
      <c r="B174" s="1264" t="s">
        <v>558</v>
      </c>
      <c r="C174" s="1264" t="s">
        <v>1190</v>
      </c>
      <c r="D174" s="1265">
        <v>18</v>
      </c>
      <c r="E174" s="1268" t="s">
        <v>2504</v>
      </c>
    </row>
    <row r="175" s="1257" customFormat="1" spans="1:5">
      <c r="A175" s="1263" t="s">
        <v>1307</v>
      </c>
      <c r="B175" s="1264" t="s">
        <v>508</v>
      </c>
      <c r="C175" s="1264" t="s">
        <v>1306</v>
      </c>
      <c r="D175" s="1265">
        <v>18</v>
      </c>
      <c r="E175" s="1268" t="s">
        <v>2504</v>
      </c>
    </row>
    <row r="176" s="1257" customFormat="1" spans="1:5">
      <c r="A176" s="1263" t="s">
        <v>967</v>
      </c>
      <c r="B176" s="1264" t="s">
        <v>516</v>
      </c>
      <c r="C176" s="1264" t="s">
        <v>966</v>
      </c>
      <c r="D176" s="1265">
        <v>18</v>
      </c>
      <c r="E176" s="1268" t="s">
        <v>2504</v>
      </c>
    </row>
    <row r="177" s="1257" customFormat="1" spans="1:5">
      <c r="A177" s="1263" t="s">
        <v>1193</v>
      </c>
      <c r="B177" s="1264" t="s">
        <v>608</v>
      </c>
      <c r="C177" s="1264" t="s">
        <v>1192</v>
      </c>
      <c r="D177" s="1265">
        <v>18</v>
      </c>
      <c r="E177" s="1268" t="s">
        <v>2504</v>
      </c>
    </row>
    <row r="178" s="1257" customFormat="1" spans="1:5">
      <c r="A178" s="1263" t="s">
        <v>1310</v>
      </c>
      <c r="B178" s="1264" t="s">
        <v>522</v>
      </c>
      <c r="C178" s="1264" t="s">
        <v>1309</v>
      </c>
      <c r="D178" s="1265">
        <v>18</v>
      </c>
      <c r="E178" s="1268" t="s">
        <v>2504</v>
      </c>
    </row>
    <row r="179" s="1257" customFormat="1" spans="1:5">
      <c r="A179" s="1263" t="s">
        <v>1195</v>
      </c>
      <c r="B179" s="1264" t="s">
        <v>615</v>
      </c>
      <c r="C179" s="1264" t="s">
        <v>1194</v>
      </c>
      <c r="D179" s="1265">
        <v>18</v>
      </c>
      <c r="E179" s="1268" t="s">
        <v>2504</v>
      </c>
    </row>
    <row r="180" s="1257" customFormat="1" spans="1:5">
      <c r="A180" s="1263" t="s">
        <v>1197</v>
      </c>
      <c r="B180" s="1264" t="s">
        <v>294</v>
      </c>
      <c r="C180" s="1264" t="s">
        <v>1196</v>
      </c>
      <c r="D180" s="1265">
        <v>18</v>
      </c>
      <c r="E180" s="1268" t="s">
        <v>2504</v>
      </c>
    </row>
    <row r="181" s="1257" customFormat="1" spans="1:5">
      <c r="A181" s="1263" t="s">
        <v>1199</v>
      </c>
      <c r="B181" s="1264" t="s">
        <v>566</v>
      </c>
      <c r="C181" s="1264" t="s">
        <v>1198</v>
      </c>
      <c r="D181" s="1265">
        <v>18</v>
      </c>
      <c r="E181" s="1268" t="s">
        <v>2504</v>
      </c>
    </row>
    <row r="182" s="1257" customFormat="1" spans="1:5">
      <c r="A182" s="1263" t="s">
        <v>1312</v>
      </c>
      <c r="B182" s="1264" t="s">
        <v>530</v>
      </c>
      <c r="C182" s="1264" t="s">
        <v>1311</v>
      </c>
      <c r="D182" s="1265">
        <v>18</v>
      </c>
      <c r="E182" s="1268" t="s">
        <v>2504</v>
      </c>
    </row>
    <row r="183" s="1257" customFormat="1" spans="1:5">
      <c r="A183" s="1263" t="s">
        <v>1201</v>
      </c>
      <c r="B183" s="1264" t="s">
        <v>292</v>
      </c>
      <c r="C183" s="1264" t="s">
        <v>1200</v>
      </c>
      <c r="D183" s="1265">
        <v>18</v>
      </c>
      <c r="E183" s="1268" t="s">
        <v>2504</v>
      </c>
    </row>
    <row r="184" s="1257" customFormat="1" spans="1:5">
      <c r="A184" s="1263" t="s">
        <v>969</v>
      </c>
      <c r="B184" s="1264" t="s">
        <v>227</v>
      </c>
      <c r="C184" s="1264" t="s">
        <v>968</v>
      </c>
      <c r="D184" s="1265">
        <v>18</v>
      </c>
      <c r="E184" s="1268" t="s">
        <v>2504</v>
      </c>
    </row>
    <row r="185" s="1257" customFormat="1" spans="1:5">
      <c r="A185" s="1263" t="s">
        <v>1339</v>
      </c>
      <c r="B185" s="1264" t="s">
        <v>1340</v>
      </c>
      <c r="C185" s="1264" t="s">
        <v>1338</v>
      </c>
      <c r="D185" s="1265">
        <v>18</v>
      </c>
      <c r="E185" s="1268" t="s">
        <v>2504</v>
      </c>
    </row>
    <row r="186" s="1257" customFormat="1" spans="1:5">
      <c r="A186" s="1263" t="s">
        <v>950</v>
      </c>
      <c r="B186" s="1264" t="s">
        <v>538</v>
      </c>
      <c r="C186" s="1264" t="s">
        <v>949</v>
      </c>
      <c r="D186" s="1265">
        <v>18</v>
      </c>
      <c r="E186" s="1268" t="s">
        <v>2504</v>
      </c>
    </row>
    <row r="187" s="1257" customFormat="1" spans="1:5">
      <c r="A187" s="1263" t="s">
        <v>1298</v>
      </c>
      <c r="B187" s="1264" t="s">
        <v>622</v>
      </c>
      <c r="C187" s="1264" t="s">
        <v>1297</v>
      </c>
      <c r="D187" s="1265">
        <v>18</v>
      </c>
      <c r="E187" s="1268" t="s">
        <v>2504</v>
      </c>
    </row>
    <row r="188" s="1257" customFormat="1" spans="1:5">
      <c r="A188" s="1263" t="s">
        <v>1210</v>
      </c>
      <c r="B188" s="1264" t="s">
        <v>748</v>
      </c>
      <c r="C188" s="1264" t="s">
        <v>1209</v>
      </c>
      <c r="D188" s="1265">
        <v>18</v>
      </c>
      <c r="E188" s="1268" t="s">
        <v>2504</v>
      </c>
    </row>
    <row r="189" s="1257" customFormat="1" spans="1:5">
      <c r="A189" s="1263" t="s">
        <v>2529</v>
      </c>
      <c r="B189" s="1264" t="s">
        <v>2530</v>
      </c>
      <c r="C189" s="1264" t="s">
        <v>2531</v>
      </c>
      <c r="D189" s="1265">
        <v>18</v>
      </c>
      <c r="E189" s="1268" t="s">
        <v>2504</v>
      </c>
    </row>
    <row r="190" s="1257" customFormat="1" spans="1:5">
      <c r="A190" s="1263" t="s">
        <v>930</v>
      </c>
      <c r="B190" s="1264" t="s">
        <v>446</v>
      </c>
      <c r="C190" s="1264" t="s">
        <v>929</v>
      </c>
      <c r="D190" s="1265">
        <v>18</v>
      </c>
      <c r="E190" s="1268" t="s">
        <v>2504</v>
      </c>
    </row>
    <row r="191" s="1257" customFormat="1" spans="1:5">
      <c r="A191" s="1263" t="s">
        <v>1212</v>
      </c>
      <c r="B191" s="1264" t="s">
        <v>2532</v>
      </c>
      <c r="C191" s="1264" t="s">
        <v>1211</v>
      </c>
      <c r="D191" s="1265">
        <v>18</v>
      </c>
      <c r="E191" s="1268" t="s">
        <v>2504</v>
      </c>
    </row>
    <row r="192" s="1257" customFormat="1" spans="1:5">
      <c r="A192" s="1263" t="s">
        <v>1215</v>
      </c>
      <c r="B192" s="1264" t="s">
        <v>582</v>
      </c>
      <c r="C192" s="1264" t="s">
        <v>1214</v>
      </c>
      <c r="D192" s="1265">
        <v>18</v>
      </c>
      <c r="E192" s="1268" t="s">
        <v>2504</v>
      </c>
    </row>
    <row r="193" s="1257" customFormat="1" spans="1:5">
      <c r="A193" s="1263" t="s">
        <v>1314</v>
      </c>
      <c r="B193" s="1264" t="s">
        <v>554</v>
      </c>
      <c r="C193" s="1264" t="s">
        <v>1313</v>
      </c>
      <c r="D193" s="1265">
        <v>18</v>
      </c>
      <c r="E193" s="1268" t="s">
        <v>2504</v>
      </c>
    </row>
    <row r="194" s="1257" customFormat="1" spans="1:5">
      <c r="A194" s="1263" t="s">
        <v>932</v>
      </c>
      <c r="B194" s="1264" t="s">
        <v>692</v>
      </c>
      <c r="C194" s="1264" t="s">
        <v>931</v>
      </c>
      <c r="D194" s="1265">
        <v>18</v>
      </c>
      <c r="E194" s="1268" t="s">
        <v>2504</v>
      </c>
    </row>
    <row r="195" s="1257" customFormat="1" spans="1:5">
      <c r="A195" s="1263" t="s">
        <v>1220</v>
      </c>
      <c r="B195" s="1264" t="s">
        <v>629</v>
      </c>
      <c r="C195" s="1264" t="s">
        <v>2533</v>
      </c>
      <c r="D195" s="1265">
        <v>18</v>
      </c>
      <c r="E195" s="1268" t="s">
        <v>2504</v>
      </c>
    </row>
    <row r="196" s="1257" customFormat="1" spans="1:5">
      <c r="A196" s="1263" t="s">
        <v>1224</v>
      </c>
      <c r="B196" s="1264" t="s">
        <v>590</v>
      </c>
      <c r="C196" s="1264" t="s">
        <v>1223</v>
      </c>
      <c r="D196" s="1265">
        <v>18</v>
      </c>
      <c r="E196" s="1268" t="s">
        <v>2504</v>
      </c>
    </row>
    <row r="197" s="1257" customFormat="1" spans="1:5">
      <c r="A197" s="1263" t="s">
        <v>1226</v>
      </c>
      <c r="B197" s="1264" t="s">
        <v>625</v>
      </c>
      <c r="C197" s="1264" t="s">
        <v>2534</v>
      </c>
      <c r="D197" s="1265">
        <v>18</v>
      </c>
      <c r="E197" s="1268" t="s">
        <v>2504</v>
      </c>
    </row>
    <row r="198" s="1257" customFormat="1" spans="1:5">
      <c r="A198" s="1263" t="s">
        <v>1228</v>
      </c>
      <c r="B198" s="1264" t="s">
        <v>598</v>
      </c>
      <c r="C198" s="1264" t="s">
        <v>1227</v>
      </c>
      <c r="D198" s="1265">
        <v>18</v>
      </c>
      <c r="E198" s="1268" t="s">
        <v>2504</v>
      </c>
    </row>
    <row r="199" s="1257" customFormat="1" spans="1:5">
      <c r="A199" s="1263" t="s">
        <v>1217</v>
      </c>
      <c r="B199" s="1264" t="s">
        <v>2535</v>
      </c>
      <c r="C199" s="1264" t="s">
        <v>1216</v>
      </c>
      <c r="D199" s="1265">
        <v>18</v>
      </c>
      <c r="E199" s="1268" t="s">
        <v>2504</v>
      </c>
    </row>
    <row r="200" s="1257" customFormat="1" spans="1:5">
      <c r="A200" s="1263" t="s">
        <v>1230</v>
      </c>
      <c r="B200" s="1264" t="s">
        <v>1231</v>
      </c>
      <c r="C200" s="1264" t="s">
        <v>1229</v>
      </c>
      <c r="D200" s="1265">
        <v>18</v>
      </c>
      <c r="E200" s="1268" t="s">
        <v>2504</v>
      </c>
    </row>
    <row r="201" s="1257" customFormat="1" spans="1:5">
      <c r="A201" s="1263" t="s">
        <v>1316</v>
      </c>
      <c r="B201" s="1264" t="s">
        <v>562</v>
      </c>
      <c r="C201" s="1264" t="s">
        <v>1315</v>
      </c>
      <c r="D201" s="1265">
        <v>18</v>
      </c>
      <c r="E201" s="1268" t="s">
        <v>2504</v>
      </c>
    </row>
    <row r="202" s="1257" customFormat="1" spans="1:5">
      <c r="A202" s="1263" t="s">
        <v>1233</v>
      </c>
      <c r="B202" s="1264" t="s">
        <v>606</v>
      </c>
      <c r="C202" s="1264" t="s">
        <v>1232</v>
      </c>
      <c r="D202" s="1265">
        <v>18</v>
      </c>
      <c r="E202" s="1268" t="s">
        <v>2504</v>
      </c>
    </row>
    <row r="203" s="1257" customFormat="1" spans="1:5">
      <c r="A203" s="1263" t="s">
        <v>1235</v>
      </c>
      <c r="B203" s="1264" t="s">
        <v>613</v>
      </c>
      <c r="C203" s="1264" t="s">
        <v>2536</v>
      </c>
      <c r="D203" s="1265">
        <v>18</v>
      </c>
      <c r="E203" s="1268" t="s">
        <v>2504</v>
      </c>
    </row>
    <row r="204" s="1257" customFormat="1" spans="1:5">
      <c r="A204" s="1263" t="s">
        <v>1238</v>
      </c>
      <c r="B204" s="1264" t="s">
        <v>370</v>
      </c>
      <c r="C204" s="1264" t="s">
        <v>1237</v>
      </c>
      <c r="D204" s="1265">
        <v>18</v>
      </c>
      <c r="E204" s="1268" t="s">
        <v>2504</v>
      </c>
    </row>
    <row r="205" s="1257" customFormat="1" spans="1:5">
      <c r="A205" s="1263" t="s">
        <v>1240</v>
      </c>
      <c r="B205" s="1264" t="s">
        <v>2537</v>
      </c>
      <c r="C205" s="1264" t="s">
        <v>1239</v>
      </c>
      <c r="D205" s="1265">
        <v>18</v>
      </c>
      <c r="E205" s="1268" t="s">
        <v>2504</v>
      </c>
    </row>
    <row r="206" s="1257" customFormat="1" spans="1:5">
      <c r="A206" s="1263" t="s">
        <v>971</v>
      </c>
      <c r="B206" s="1264" t="s">
        <v>226</v>
      </c>
      <c r="C206" s="1264" t="s">
        <v>970</v>
      </c>
      <c r="D206" s="1265">
        <v>18</v>
      </c>
      <c r="E206" s="1268" t="s">
        <v>2504</v>
      </c>
    </row>
    <row r="207" s="1257" customFormat="1" spans="1:5">
      <c r="A207" s="1263" t="s">
        <v>1243</v>
      </c>
      <c r="B207" s="1264" t="s">
        <v>635</v>
      </c>
      <c r="C207" s="1264" t="s">
        <v>1242</v>
      </c>
      <c r="D207" s="1265">
        <v>18</v>
      </c>
      <c r="E207" s="1268" t="s">
        <v>2504</v>
      </c>
    </row>
    <row r="208" s="1257" customFormat="1" spans="1:5">
      <c r="A208" s="1263" t="s">
        <v>2365</v>
      </c>
      <c r="B208" s="1264" t="s">
        <v>2538</v>
      </c>
      <c r="C208" s="1264" t="s">
        <v>2539</v>
      </c>
      <c r="D208" s="1265">
        <v>18</v>
      </c>
      <c r="E208" s="1268" t="s">
        <v>2504</v>
      </c>
    </row>
    <row r="209" s="1257" customFormat="1" spans="1:5">
      <c r="A209" s="1263" t="s">
        <v>1245</v>
      </c>
      <c r="B209" s="1264" t="s">
        <v>1246</v>
      </c>
      <c r="C209" s="1264" t="s">
        <v>1244</v>
      </c>
      <c r="D209" s="1265">
        <v>18</v>
      </c>
      <c r="E209" s="1268" t="s">
        <v>2504</v>
      </c>
    </row>
    <row r="210" s="1257" customFormat="1" spans="1:5">
      <c r="A210" s="1263" t="s">
        <v>1248</v>
      </c>
      <c r="B210" s="1264" t="s">
        <v>2540</v>
      </c>
      <c r="C210" s="1264" t="s">
        <v>1247</v>
      </c>
      <c r="D210" s="1265">
        <v>18</v>
      </c>
      <c r="E210" s="1268" t="s">
        <v>2504</v>
      </c>
    </row>
    <row r="211" s="1257" customFormat="1" spans="1:5">
      <c r="A211" s="1263" t="s">
        <v>1250</v>
      </c>
      <c r="B211" s="1264" t="s">
        <v>1251</v>
      </c>
      <c r="C211" s="1264" t="s">
        <v>1249</v>
      </c>
      <c r="D211" s="1265">
        <v>18</v>
      </c>
      <c r="E211" s="1268" t="s">
        <v>2504</v>
      </c>
    </row>
    <row r="212" s="1257" customFormat="1" spans="1:5">
      <c r="A212" s="1263" t="s">
        <v>1253</v>
      </c>
      <c r="B212" s="1264" t="s">
        <v>2541</v>
      </c>
      <c r="C212" s="1264" t="s">
        <v>1252</v>
      </c>
      <c r="D212" s="1265">
        <v>18</v>
      </c>
      <c r="E212" s="1268" t="s">
        <v>2504</v>
      </c>
    </row>
    <row r="213" s="1257" customFormat="1" spans="1:5">
      <c r="A213" s="1263" t="s">
        <v>1256</v>
      </c>
      <c r="B213" s="1264" t="s">
        <v>1241</v>
      </c>
      <c r="C213" s="1264" t="s">
        <v>1255</v>
      </c>
      <c r="D213" s="1265">
        <v>18</v>
      </c>
      <c r="E213" s="1268" t="s">
        <v>2504</v>
      </c>
    </row>
    <row r="214" s="1257" customFormat="1" spans="1:5">
      <c r="A214" s="1263" t="s">
        <v>1258</v>
      </c>
      <c r="B214" s="1264" t="s">
        <v>682</v>
      </c>
      <c r="C214" s="1264" t="s">
        <v>1257</v>
      </c>
      <c r="D214" s="1265">
        <v>18</v>
      </c>
      <c r="E214" s="1268" t="s">
        <v>2504</v>
      </c>
    </row>
    <row r="215" s="1257" customFormat="1" spans="1:5">
      <c r="A215" s="1263" t="s">
        <v>1260</v>
      </c>
      <c r="B215" s="1264" t="s">
        <v>620</v>
      </c>
      <c r="C215" s="1264" t="s">
        <v>1259</v>
      </c>
      <c r="D215" s="1265">
        <v>18</v>
      </c>
      <c r="E215" s="1268" t="s">
        <v>2504</v>
      </c>
    </row>
    <row r="216" s="1257" customFormat="1" spans="1:5">
      <c r="A216" s="1263" t="s">
        <v>1262</v>
      </c>
      <c r="B216" s="1264" t="s">
        <v>1263</v>
      </c>
      <c r="C216" s="1264" t="s">
        <v>1261</v>
      </c>
      <c r="D216" s="1265">
        <v>18</v>
      </c>
      <c r="E216" s="1268" t="s">
        <v>2504</v>
      </c>
    </row>
    <row r="217" s="1257" customFormat="1" spans="1:5">
      <c r="A217" s="1263" t="s">
        <v>1318</v>
      </c>
      <c r="B217" s="1264" t="s">
        <v>570</v>
      </c>
      <c r="C217" s="1264" t="s">
        <v>1317</v>
      </c>
      <c r="D217" s="1265">
        <v>18</v>
      </c>
      <c r="E217" s="1268" t="s">
        <v>2504</v>
      </c>
    </row>
    <row r="218" s="1257" customFormat="1" spans="1:5">
      <c r="A218" s="1263" t="s">
        <v>1265</v>
      </c>
      <c r="B218" s="1264" t="s">
        <v>631</v>
      </c>
      <c r="C218" s="1264" t="s">
        <v>1264</v>
      </c>
      <c r="D218" s="1265">
        <v>18</v>
      </c>
      <c r="E218" s="1268" t="s">
        <v>2504</v>
      </c>
    </row>
    <row r="219" s="1257" customFormat="1" spans="1:5">
      <c r="A219" s="1263" t="s">
        <v>1267</v>
      </c>
      <c r="B219" s="1264" t="s">
        <v>627</v>
      </c>
      <c r="C219" s="1264" t="s">
        <v>1266</v>
      </c>
      <c r="D219" s="1265">
        <v>18</v>
      </c>
      <c r="E219" s="1268" t="s">
        <v>2504</v>
      </c>
    </row>
    <row r="220" s="1257" customFormat="1" spans="1:5">
      <c r="A220" s="1263" t="s">
        <v>1269</v>
      </c>
      <c r="B220" s="1264" t="s">
        <v>633</v>
      </c>
      <c r="C220" s="1264" t="s">
        <v>1268</v>
      </c>
      <c r="D220" s="1265">
        <v>18</v>
      </c>
      <c r="E220" s="1268" t="s">
        <v>2504</v>
      </c>
    </row>
    <row r="221" s="1257" customFormat="1" spans="1:5">
      <c r="A221" s="1263" t="s">
        <v>1321</v>
      </c>
      <c r="B221" s="1264" t="s">
        <v>578</v>
      </c>
      <c r="C221" s="1264" t="s">
        <v>1320</v>
      </c>
      <c r="D221" s="1265">
        <v>18</v>
      </c>
      <c r="E221" s="1268" t="s">
        <v>2504</v>
      </c>
    </row>
    <row r="222" s="1257" customFormat="1" spans="1:5">
      <c r="A222" s="1263" t="s">
        <v>1273</v>
      </c>
      <c r="B222" s="1264" t="s">
        <v>640</v>
      </c>
      <c r="C222" s="1264" t="s">
        <v>2542</v>
      </c>
      <c r="D222" s="1265">
        <v>18</v>
      </c>
      <c r="E222" s="1268" t="s">
        <v>2504</v>
      </c>
    </row>
    <row r="223" s="1257" customFormat="1" spans="1:5">
      <c r="A223" s="1263" t="s">
        <v>2387</v>
      </c>
      <c r="B223" s="1264" t="s">
        <v>2388</v>
      </c>
      <c r="C223" s="1264" t="s">
        <v>2543</v>
      </c>
      <c r="D223" s="1265">
        <v>18</v>
      </c>
      <c r="E223" s="1268" t="s">
        <v>2504</v>
      </c>
    </row>
    <row r="224" s="1257" customFormat="1" spans="1:5">
      <c r="A224" s="1263" t="s">
        <v>1275</v>
      </c>
      <c r="B224" s="1264" t="s">
        <v>690</v>
      </c>
      <c r="C224" s="1264" t="s">
        <v>2544</v>
      </c>
      <c r="D224" s="1265">
        <v>18</v>
      </c>
      <c r="E224" s="1268" t="s">
        <v>2504</v>
      </c>
    </row>
    <row r="225" s="1257" customFormat="1" spans="1:5">
      <c r="A225" s="1263" t="s">
        <v>1323</v>
      </c>
      <c r="B225" s="1264" t="s">
        <v>586</v>
      </c>
      <c r="C225" s="1264" t="s">
        <v>1322</v>
      </c>
      <c r="D225" s="1265">
        <v>18</v>
      </c>
      <c r="E225" s="1268" t="s">
        <v>2504</v>
      </c>
    </row>
    <row r="226" s="1257" customFormat="1" spans="1:5">
      <c r="A226" s="1263" t="s">
        <v>1277</v>
      </c>
      <c r="B226" s="1264" t="s">
        <v>376</v>
      </c>
      <c r="C226" s="1264" t="s">
        <v>1276</v>
      </c>
      <c r="D226" s="1265">
        <v>18</v>
      </c>
      <c r="E226" s="1268" t="s">
        <v>2504</v>
      </c>
    </row>
    <row r="227" s="1257" customFormat="1" spans="1:5">
      <c r="A227" s="1263" t="s">
        <v>1279</v>
      </c>
      <c r="B227" s="1264" t="s">
        <v>638</v>
      </c>
      <c r="C227" s="1264" t="s">
        <v>1278</v>
      </c>
      <c r="D227" s="1265">
        <v>18</v>
      </c>
      <c r="E227" s="1268" t="s">
        <v>2504</v>
      </c>
    </row>
    <row r="228" s="1257" customFormat="1" spans="1:5">
      <c r="A228" s="1263" t="s">
        <v>1281</v>
      </c>
      <c r="B228" s="1264" t="s">
        <v>1282</v>
      </c>
      <c r="C228" s="1264" t="s">
        <v>1280</v>
      </c>
      <c r="D228" s="1265">
        <v>18</v>
      </c>
      <c r="E228" s="1268" t="s">
        <v>2504</v>
      </c>
    </row>
    <row r="229" s="1257" customFormat="1" spans="1:5">
      <c r="A229" s="1263" t="s">
        <v>1284</v>
      </c>
      <c r="B229" s="1264" t="s">
        <v>646</v>
      </c>
      <c r="C229" s="1264" t="s">
        <v>1283</v>
      </c>
      <c r="D229" s="1265">
        <v>18</v>
      </c>
      <c r="E229" s="1268" t="s">
        <v>2504</v>
      </c>
    </row>
    <row r="230" s="1257" customFormat="1" spans="1:5">
      <c r="A230" s="1263" t="s">
        <v>1325</v>
      </c>
      <c r="B230" s="1264" t="s">
        <v>594</v>
      </c>
      <c r="C230" s="1264" t="s">
        <v>1324</v>
      </c>
      <c r="D230" s="1265">
        <v>18</v>
      </c>
      <c r="E230" s="1268" t="s">
        <v>2504</v>
      </c>
    </row>
    <row r="231" s="1257" customFormat="1" spans="1:5">
      <c r="A231" s="1263" t="s">
        <v>1288</v>
      </c>
      <c r="B231" s="1264" t="s">
        <v>1289</v>
      </c>
      <c r="C231" s="1264" t="s">
        <v>1287</v>
      </c>
      <c r="D231" s="1265">
        <v>18</v>
      </c>
      <c r="E231" s="1268" t="s">
        <v>2504</v>
      </c>
    </row>
    <row r="232" s="1257" customFormat="1" spans="1:5">
      <c r="A232" s="1263" t="s">
        <v>1300</v>
      </c>
      <c r="B232" s="1264" t="s">
        <v>1301</v>
      </c>
      <c r="C232" s="1264" t="s">
        <v>2545</v>
      </c>
      <c r="D232" s="1265">
        <v>18</v>
      </c>
      <c r="E232" s="1268" t="s">
        <v>2504</v>
      </c>
    </row>
    <row r="233" s="1257" customFormat="1" spans="1:5">
      <c r="A233" s="1263" t="s">
        <v>1291</v>
      </c>
      <c r="B233" s="1264" t="s">
        <v>1292</v>
      </c>
      <c r="C233" s="1264" t="s">
        <v>2546</v>
      </c>
      <c r="D233" s="1265">
        <v>18</v>
      </c>
      <c r="E233" s="1268" t="s">
        <v>2504</v>
      </c>
    </row>
    <row r="234" s="1257" customFormat="1" spans="1:5">
      <c r="A234" s="1263" t="s">
        <v>1294</v>
      </c>
      <c r="B234" s="1264" t="s">
        <v>648</v>
      </c>
      <c r="C234" s="1264" t="s">
        <v>1293</v>
      </c>
      <c r="D234" s="1265">
        <v>18</v>
      </c>
      <c r="E234" s="1268" t="s">
        <v>2504</v>
      </c>
    </row>
    <row r="235" s="1257" customFormat="1" ht="15" spans="1:5">
      <c r="A235" s="1271" t="s">
        <v>1296</v>
      </c>
      <c r="B235" s="1272" t="s">
        <v>656</v>
      </c>
      <c r="C235" s="1272" t="s">
        <v>1295</v>
      </c>
      <c r="D235" s="1273">
        <v>18</v>
      </c>
      <c r="E235" s="1274" t="s">
        <v>2504</v>
      </c>
    </row>
    <row r="236" s="1257" customFormat="1" spans="4:4">
      <c r="D236" s="1275"/>
    </row>
    <row r="237" s="1258" customFormat="1" ht="13.5"/>
  </sheetData>
  <protectedRanges>
    <protectedRange sqref="C7" name="Range1_2_1"/>
    <protectedRange sqref="C7" name="Range1_2_1_1"/>
    <protectedRange sqref="A2 C2" name="Range1_1_1_2_1"/>
  </protectedRanges>
  <hyperlinks>
    <hyperlink ref="G1" location="价格目录!A1" display="返回目录"/>
  </hyperlinks>
  <pageMargins left="0.699305555555556" right="0.699305555555556"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63"/>
  <sheetViews>
    <sheetView workbookViewId="0">
      <selection activeCell="P32" sqref="P32"/>
    </sheetView>
  </sheetViews>
  <sheetFormatPr defaultColWidth="9" defaultRowHeight="14.25"/>
  <cols>
    <col min="1" max="1" width="17.375" customWidth="1"/>
    <col min="2" max="2" width="10.625" customWidth="1"/>
    <col min="3" max="3" width="10.125" customWidth="1"/>
    <col min="5" max="5" width="9.25"/>
    <col min="7" max="7" width="11.625" customWidth="1"/>
    <col min="9" max="9" width="10.5" customWidth="1"/>
  </cols>
  <sheetData>
    <row r="1" ht="33.75" spans="1:10">
      <c r="A1" s="1217"/>
      <c r="B1" s="1217"/>
      <c r="C1" s="581" t="s">
        <v>95</v>
      </c>
      <c r="D1" s="581"/>
      <c r="E1" s="581"/>
      <c r="F1" s="581"/>
      <c r="G1" s="581"/>
      <c r="H1" s="581"/>
      <c r="I1" s="581"/>
      <c r="J1" s="581"/>
    </row>
    <row r="2" ht="18.75" spans="1:10">
      <c r="A2" s="1217"/>
      <c r="B2" s="1217"/>
      <c r="C2" s="32" t="s">
        <v>216</v>
      </c>
      <c r="D2" s="32"/>
      <c r="E2" s="32"/>
      <c r="F2" s="32"/>
      <c r="G2" s="32"/>
      <c r="H2" s="32"/>
      <c r="I2" s="32"/>
      <c r="J2" s="32"/>
    </row>
    <row r="3" spans="1:10">
      <c r="A3" s="1217"/>
      <c r="B3" s="1217"/>
      <c r="C3" s="1218" t="s">
        <v>2261</v>
      </c>
      <c r="D3" s="1219"/>
      <c r="E3" s="1219"/>
      <c r="F3" s="1219"/>
      <c r="G3" s="1219"/>
      <c r="H3" s="1219"/>
      <c r="I3" s="1219"/>
      <c r="J3" s="1219"/>
    </row>
    <row r="4" ht="27" spans="2:11">
      <c r="B4" s="614" t="s">
        <v>2547</v>
      </c>
      <c r="K4" s="1256" t="s">
        <v>2446</v>
      </c>
    </row>
    <row r="5" ht="16.5" spans="1:9">
      <c r="A5" s="1246" t="s">
        <v>775</v>
      </c>
      <c r="B5" s="1246" t="s">
        <v>2548</v>
      </c>
      <c r="C5" s="1246" t="s">
        <v>2549</v>
      </c>
      <c r="D5" s="1246" t="s">
        <v>2550</v>
      </c>
      <c r="E5" s="1246" t="s">
        <v>2551</v>
      </c>
      <c r="F5" s="1246" t="s">
        <v>2552</v>
      </c>
      <c r="G5" s="1246" t="s">
        <v>2553</v>
      </c>
      <c r="H5" s="1246" t="s">
        <v>2554</v>
      </c>
      <c r="I5" s="1246" t="s">
        <v>2555</v>
      </c>
    </row>
    <row r="6" ht="16.5" spans="1:9">
      <c r="A6" s="1246"/>
      <c r="B6" s="1246" t="s">
        <v>824</v>
      </c>
      <c r="C6" s="1246" t="s">
        <v>222</v>
      </c>
      <c r="D6" s="1246" t="s">
        <v>221</v>
      </c>
      <c r="E6" s="1246" t="s">
        <v>2556</v>
      </c>
      <c r="F6" s="1246" t="s">
        <v>2557</v>
      </c>
      <c r="G6" s="1246" t="s">
        <v>2558</v>
      </c>
      <c r="H6" s="1246" t="s">
        <v>2559</v>
      </c>
      <c r="I6" s="1246" t="s">
        <v>2560</v>
      </c>
    </row>
    <row r="7" s="143" customFormat="1" customHeight="1" spans="1:9">
      <c r="A7" s="1247">
        <v>0.5</v>
      </c>
      <c r="B7" s="1248">
        <v>118.869265</v>
      </c>
      <c r="C7" s="1248">
        <v>112.701675</v>
      </c>
      <c r="D7" s="1248">
        <v>126.3546</v>
      </c>
      <c r="E7" s="1248">
        <v>136.252905</v>
      </c>
      <c r="F7" s="1248">
        <v>154.74725</v>
      </c>
      <c r="G7" s="1248">
        <v>128.935750000001</v>
      </c>
      <c r="H7" s="1248">
        <v>221.04205</v>
      </c>
      <c r="I7" s="1248">
        <v>227.196055</v>
      </c>
    </row>
    <row r="8" s="143" customFormat="1" customHeight="1" spans="1:9">
      <c r="A8" s="1247">
        <v>1</v>
      </c>
      <c r="B8" s="1248">
        <v>143.091319999999</v>
      </c>
      <c r="C8" s="1248">
        <v>139.55922</v>
      </c>
      <c r="D8" s="1248">
        <v>151.907985</v>
      </c>
      <c r="E8" s="1248">
        <v>172.361835</v>
      </c>
      <c r="F8" s="1248">
        <v>173.76625</v>
      </c>
      <c r="G8" s="1248">
        <v>155.358574999999</v>
      </c>
      <c r="H8" s="1248">
        <v>255.4121</v>
      </c>
      <c r="I8" s="1248">
        <v>276.237905</v>
      </c>
    </row>
    <row r="9" s="143" customFormat="1" customHeight="1" spans="1:9">
      <c r="A9" s="1247">
        <v>1.5</v>
      </c>
      <c r="B9" s="1248">
        <v>170.988375</v>
      </c>
      <c r="C9" s="1248">
        <v>170.091765</v>
      </c>
      <c r="D9" s="1248">
        <v>181.13637</v>
      </c>
      <c r="E9" s="1248">
        <v>216.870765</v>
      </c>
      <c r="F9" s="1248">
        <v>182.87525</v>
      </c>
      <c r="G9" s="1248">
        <v>185.4564</v>
      </c>
      <c r="H9" s="1248">
        <v>309.73198</v>
      </c>
      <c r="I9" s="1248">
        <v>328.954755</v>
      </c>
    </row>
    <row r="10" s="143" customFormat="1" customHeight="1" spans="1:9">
      <c r="A10" s="1247">
        <v>2</v>
      </c>
      <c r="B10" s="1248">
        <v>198.88543</v>
      </c>
      <c r="C10" s="1248">
        <v>200.62431</v>
      </c>
      <c r="D10" s="1248">
        <v>210.364755</v>
      </c>
      <c r="E10" s="1248">
        <v>261.379695</v>
      </c>
      <c r="F10" s="1248">
        <v>209.64475</v>
      </c>
      <c r="G10" s="1248">
        <v>215.554225</v>
      </c>
      <c r="H10" s="1248">
        <v>364.05186</v>
      </c>
      <c r="I10" s="1248">
        <v>381.671605</v>
      </c>
    </row>
    <row r="11" s="143" customFormat="1" customHeight="1" spans="1:9">
      <c r="A11" s="1247">
        <v>2.5</v>
      </c>
      <c r="B11" s="1248">
        <v>226.782485</v>
      </c>
      <c r="C11" s="1248">
        <v>231.156855</v>
      </c>
      <c r="D11" s="1248">
        <v>239.59314</v>
      </c>
      <c r="E11" s="1248">
        <v>305.888625</v>
      </c>
      <c r="F11" s="1248">
        <v>235.59915</v>
      </c>
      <c r="G11" s="1248">
        <v>245.65205</v>
      </c>
      <c r="H11" s="1248">
        <v>418.37174</v>
      </c>
      <c r="I11" s="1248">
        <v>434.388455000001</v>
      </c>
    </row>
    <row r="12" s="143" customFormat="1" customHeight="1" spans="1:9">
      <c r="A12" s="1247">
        <v>3</v>
      </c>
      <c r="B12" s="1248">
        <v>257.39654</v>
      </c>
      <c r="C12" s="1248">
        <v>261.77091</v>
      </c>
      <c r="D12" s="1248">
        <v>270.6555</v>
      </c>
      <c r="E12" s="1248">
        <v>351.810395000001</v>
      </c>
      <c r="F12" s="1248">
        <v>264.27055</v>
      </c>
      <c r="G12" s="1248">
        <v>278.466874999999</v>
      </c>
      <c r="H12" s="1248">
        <v>475.40862</v>
      </c>
      <c r="I12" s="1248">
        <v>489.822305</v>
      </c>
    </row>
    <row r="13" s="143" customFormat="1" customHeight="1" spans="1:9">
      <c r="A13" s="1247">
        <v>3.5</v>
      </c>
      <c r="B13" s="1248">
        <v>285.293595</v>
      </c>
      <c r="C13" s="1248">
        <v>289.667965000001</v>
      </c>
      <c r="D13" s="1248">
        <v>299.00086</v>
      </c>
      <c r="E13" s="1248">
        <v>395.015165</v>
      </c>
      <c r="F13" s="1248">
        <v>290.22495</v>
      </c>
      <c r="G13" s="1248">
        <v>308.5647</v>
      </c>
      <c r="H13" s="1248">
        <v>529.7285</v>
      </c>
      <c r="I13" s="1248">
        <v>542.539155</v>
      </c>
    </row>
    <row r="14" s="143" customFormat="1" customHeight="1" spans="1:9">
      <c r="A14" s="1247">
        <v>4</v>
      </c>
      <c r="B14" s="1248">
        <v>313.190649999999</v>
      </c>
      <c r="C14" s="1248">
        <v>317.56502</v>
      </c>
      <c r="D14" s="1248">
        <v>327.34622</v>
      </c>
      <c r="E14" s="1248">
        <v>438.219934999999</v>
      </c>
      <c r="F14" s="1248">
        <v>316.179350000001</v>
      </c>
      <c r="G14" s="1248">
        <v>338.662525</v>
      </c>
      <c r="H14" s="1248">
        <v>584.048380000001</v>
      </c>
      <c r="I14" s="1248">
        <v>595.256005</v>
      </c>
    </row>
    <row r="15" s="143" customFormat="1" customHeight="1" spans="1:9">
      <c r="A15" s="1247">
        <v>4.5</v>
      </c>
      <c r="B15" s="1248">
        <v>341.087705</v>
      </c>
      <c r="C15" s="1248">
        <v>345.462075</v>
      </c>
      <c r="D15" s="1248">
        <v>355.69158</v>
      </c>
      <c r="E15" s="1248">
        <v>481.424705</v>
      </c>
      <c r="F15" s="1248">
        <v>342.13375</v>
      </c>
      <c r="G15" s="1248">
        <v>368.76035</v>
      </c>
      <c r="H15" s="1248">
        <v>638.36826</v>
      </c>
      <c r="I15" s="1248">
        <v>647.972855</v>
      </c>
    </row>
    <row r="16" s="143" customFormat="1" customHeight="1" spans="1:9">
      <c r="A16" s="1247">
        <v>5</v>
      </c>
      <c r="B16" s="1248">
        <v>368.98476</v>
      </c>
      <c r="C16" s="1248">
        <v>373.35913</v>
      </c>
      <c r="D16" s="1248">
        <v>384.03694</v>
      </c>
      <c r="E16" s="1248">
        <v>524.629475000001</v>
      </c>
      <c r="F16" s="1248">
        <v>368.08815</v>
      </c>
      <c r="G16" s="1248">
        <v>398.858175</v>
      </c>
      <c r="H16" s="1248">
        <v>692.688140000001</v>
      </c>
      <c r="I16" s="1248">
        <v>700.689705000001</v>
      </c>
    </row>
    <row r="17" s="143" customFormat="1" customHeight="1" spans="1:9">
      <c r="A17" s="1247">
        <v>5.5</v>
      </c>
      <c r="B17" s="1248">
        <v>395.56407</v>
      </c>
      <c r="C17" s="1248">
        <v>400.821465</v>
      </c>
      <c r="D17" s="1248">
        <v>412.382299999999</v>
      </c>
      <c r="E17" s="1248">
        <v>564.302145</v>
      </c>
      <c r="F17" s="1248">
        <v>394.04255</v>
      </c>
      <c r="G17" s="1248">
        <v>428.956</v>
      </c>
      <c r="H17" s="1248">
        <v>742.158174999999</v>
      </c>
      <c r="I17" s="1248">
        <v>753.406555</v>
      </c>
    </row>
    <row r="18" s="143" customFormat="1" customHeight="1" spans="1:9">
      <c r="A18" s="1247">
        <v>6</v>
      </c>
      <c r="B18" s="1248">
        <v>422.14338</v>
      </c>
      <c r="C18" s="1248">
        <v>428.2838</v>
      </c>
      <c r="D18" s="1248">
        <v>440.72766</v>
      </c>
      <c r="E18" s="1248">
        <v>603.974814999999</v>
      </c>
      <c r="F18" s="1248">
        <v>419.99695</v>
      </c>
      <c r="G18" s="1248">
        <v>459.053825</v>
      </c>
      <c r="H18" s="1248">
        <v>791.62821</v>
      </c>
      <c r="I18" s="1248">
        <v>806.123405</v>
      </c>
    </row>
    <row r="19" s="143" customFormat="1" customHeight="1" spans="1:9">
      <c r="A19" s="1247">
        <v>6.5</v>
      </c>
      <c r="B19" s="1248">
        <v>448.72269</v>
      </c>
      <c r="C19" s="1248">
        <v>455.746135</v>
      </c>
      <c r="D19" s="1248">
        <v>469.073019999999</v>
      </c>
      <c r="E19" s="1248">
        <v>643.647485</v>
      </c>
      <c r="F19" s="1248">
        <v>445.95135</v>
      </c>
      <c r="G19" s="1248">
        <v>489.15165</v>
      </c>
      <c r="H19" s="1248">
        <v>841.098244999999</v>
      </c>
      <c r="I19" s="1248">
        <v>858.840255</v>
      </c>
    </row>
    <row r="20" s="143" customFormat="1" customHeight="1" spans="1:9">
      <c r="A20" s="1247">
        <v>7</v>
      </c>
      <c r="B20" s="1248">
        <v>475.302</v>
      </c>
      <c r="C20" s="1248">
        <v>483.20847</v>
      </c>
      <c r="D20" s="1248">
        <v>497.418380000001</v>
      </c>
      <c r="E20" s="1248">
        <v>683.320155</v>
      </c>
      <c r="F20" s="1248">
        <v>471.905749999999</v>
      </c>
      <c r="G20" s="1248">
        <v>519.249475</v>
      </c>
      <c r="H20" s="1248">
        <v>890.56828</v>
      </c>
      <c r="I20" s="1248">
        <v>911.557105</v>
      </c>
    </row>
    <row r="21" s="143" customFormat="1" customHeight="1" spans="1:9">
      <c r="A21" s="1247">
        <v>7.5</v>
      </c>
      <c r="B21" s="1248">
        <v>501.88131</v>
      </c>
      <c r="C21" s="1248">
        <v>510.670804999999</v>
      </c>
      <c r="D21" s="1248">
        <v>525.76374</v>
      </c>
      <c r="E21" s="1248">
        <v>722.992825</v>
      </c>
      <c r="F21" s="1248">
        <v>497.86015</v>
      </c>
      <c r="G21" s="1248">
        <v>549.3473</v>
      </c>
      <c r="H21" s="1248">
        <v>940.038315</v>
      </c>
      <c r="I21" s="1248">
        <v>964.273954999999</v>
      </c>
    </row>
    <row r="22" s="143" customFormat="1" customHeight="1" spans="1:9">
      <c r="A22" s="1247">
        <v>8</v>
      </c>
      <c r="B22" s="1248">
        <v>528.460620000001</v>
      </c>
      <c r="C22" s="1248">
        <v>538.133140000001</v>
      </c>
      <c r="D22" s="1248">
        <v>554.109100000001</v>
      </c>
      <c r="E22" s="1248">
        <v>762.665495000001</v>
      </c>
      <c r="F22" s="1248">
        <v>523.81455</v>
      </c>
      <c r="G22" s="1248">
        <v>579.445125</v>
      </c>
      <c r="H22" s="1248">
        <v>989.50835</v>
      </c>
      <c r="I22" s="1248">
        <v>1016.990805</v>
      </c>
    </row>
    <row r="23" s="143" customFormat="1" customHeight="1" spans="1:9">
      <c r="A23" s="1247">
        <v>8.5</v>
      </c>
      <c r="B23" s="1248">
        <v>555.03993</v>
      </c>
      <c r="C23" s="1248">
        <v>565.595475</v>
      </c>
      <c r="D23" s="1248">
        <v>582.45446</v>
      </c>
      <c r="E23" s="1248">
        <v>802.338165</v>
      </c>
      <c r="F23" s="1248">
        <v>549.76895</v>
      </c>
      <c r="G23" s="1248">
        <v>609.54295</v>
      </c>
      <c r="H23" s="1248">
        <v>1038.978385</v>
      </c>
      <c r="I23" s="1248">
        <v>1069.707655</v>
      </c>
    </row>
    <row r="24" s="143" customFormat="1" customHeight="1" spans="1:9">
      <c r="A24" s="1247">
        <v>9</v>
      </c>
      <c r="B24" s="1248">
        <v>581.619239999999</v>
      </c>
      <c r="C24" s="1248">
        <v>593.05781</v>
      </c>
      <c r="D24" s="1248">
        <v>610.79982</v>
      </c>
      <c r="E24" s="1248">
        <v>842.010834999999</v>
      </c>
      <c r="F24" s="1248">
        <v>575.723350000001</v>
      </c>
      <c r="G24" s="1248">
        <v>639.640775000001</v>
      </c>
      <c r="H24" s="1248">
        <v>1088.44842</v>
      </c>
      <c r="I24" s="1248">
        <v>1122.424505</v>
      </c>
    </row>
    <row r="25" s="143" customFormat="1" customHeight="1" spans="1:9">
      <c r="A25" s="1247">
        <v>9.5</v>
      </c>
      <c r="B25" s="1248">
        <v>608.19855</v>
      </c>
      <c r="C25" s="1248">
        <v>620.520145</v>
      </c>
      <c r="D25" s="1248">
        <v>639.14518</v>
      </c>
      <c r="E25" s="1248">
        <v>881.683505</v>
      </c>
      <c r="F25" s="1248">
        <v>601.677750000001</v>
      </c>
      <c r="G25" s="1248">
        <v>669.7386</v>
      </c>
      <c r="H25" s="1248">
        <v>1137.918455</v>
      </c>
      <c r="I25" s="1248">
        <v>1175.141355</v>
      </c>
    </row>
    <row r="26" s="143" customFormat="1" customHeight="1" spans="1:9">
      <c r="A26" s="1247">
        <v>10</v>
      </c>
      <c r="B26" s="1248">
        <v>634.77786</v>
      </c>
      <c r="C26" s="1248">
        <v>647.98248</v>
      </c>
      <c r="D26" s="1248">
        <v>667.49054</v>
      </c>
      <c r="E26" s="1248">
        <v>921.356175</v>
      </c>
      <c r="F26" s="1248">
        <v>627.63215</v>
      </c>
      <c r="G26" s="1248">
        <v>699.836424999999</v>
      </c>
      <c r="H26" s="1248">
        <v>1187.38849</v>
      </c>
      <c r="I26" s="1248">
        <v>1227.858205</v>
      </c>
    </row>
    <row r="27" s="143" customFormat="1" customHeight="1" spans="1:9">
      <c r="A27" s="1247">
        <v>10.5</v>
      </c>
      <c r="B27" s="1248">
        <v>657.838655</v>
      </c>
      <c r="C27" s="1248">
        <v>674.56179</v>
      </c>
      <c r="D27" s="1248">
        <v>695.387595</v>
      </c>
      <c r="E27" s="1248">
        <v>959.262795</v>
      </c>
      <c r="F27" s="1248">
        <v>659.80848</v>
      </c>
      <c r="G27" s="1248">
        <v>732.012755</v>
      </c>
      <c r="H27" s="1248">
        <v>1231.57396</v>
      </c>
      <c r="I27" s="1248">
        <v>1280.575055</v>
      </c>
    </row>
    <row r="28" s="1245" customFormat="1" customHeight="1" spans="1:9">
      <c r="A28" s="1247">
        <v>11</v>
      </c>
      <c r="B28" s="1248">
        <v>680.89945</v>
      </c>
      <c r="C28" s="1248">
        <v>701.141100000001</v>
      </c>
      <c r="D28" s="1248">
        <v>723.28465</v>
      </c>
      <c r="E28" s="1248">
        <v>997.169415000001</v>
      </c>
      <c r="F28" s="1248">
        <v>691.984810000001</v>
      </c>
      <c r="G28" s="1248">
        <v>764.189085000001</v>
      </c>
      <c r="H28" s="1248">
        <v>1275.75943</v>
      </c>
      <c r="I28" s="1248">
        <v>1333.291905</v>
      </c>
    </row>
    <row r="29" s="1245" customFormat="1" customHeight="1" spans="1:9">
      <c r="A29" s="1247">
        <v>11.5</v>
      </c>
      <c r="B29" s="1248">
        <v>703.960245</v>
      </c>
      <c r="C29" s="1248">
        <v>727.72041</v>
      </c>
      <c r="D29" s="1248">
        <v>751.181704999999</v>
      </c>
      <c r="E29" s="1248">
        <v>1035.076035</v>
      </c>
      <c r="F29" s="1248">
        <v>724.16114</v>
      </c>
      <c r="G29" s="1248">
        <v>796.365415000001</v>
      </c>
      <c r="H29" s="1248">
        <v>1319.9449</v>
      </c>
      <c r="I29" s="1248">
        <v>1386.008755</v>
      </c>
    </row>
    <row r="30" s="1245" customFormat="1" customHeight="1" spans="1:9">
      <c r="A30" s="1247">
        <v>12</v>
      </c>
      <c r="B30" s="1248">
        <v>727.021040000001</v>
      </c>
      <c r="C30" s="1248">
        <v>754.29972</v>
      </c>
      <c r="D30" s="1248">
        <v>779.07876</v>
      </c>
      <c r="E30" s="1248">
        <v>1072.982655</v>
      </c>
      <c r="F30" s="1248">
        <v>756.33747</v>
      </c>
      <c r="G30" s="1248">
        <v>828.541745</v>
      </c>
      <c r="H30" s="1248">
        <v>1364.13037</v>
      </c>
      <c r="I30" s="1248">
        <v>1438.725605</v>
      </c>
    </row>
    <row r="31" s="1245" customFormat="1" customHeight="1" spans="1:9">
      <c r="A31" s="1247">
        <v>12.5</v>
      </c>
      <c r="B31" s="1248">
        <v>750.081835000001</v>
      </c>
      <c r="C31" s="1248">
        <v>780.87903</v>
      </c>
      <c r="D31" s="1248">
        <v>806.975815</v>
      </c>
      <c r="E31" s="1248">
        <v>1110.889275</v>
      </c>
      <c r="F31" s="1248">
        <v>788.5138</v>
      </c>
      <c r="G31" s="1248">
        <v>860.718075</v>
      </c>
      <c r="H31" s="1248">
        <v>1408.31584</v>
      </c>
      <c r="I31" s="1248">
        <v>1491.442455</v>
      </c>
    </row>
    <row r="32" s="1245" customFormat="1" customHeight="1" spans="1:9">
      <c r="A32" s="1247">
        <v>13</v>
      </c>
      <c r="B32" s="1248">
        <v>773.14263</v>
      </c>
      <c r="C32" s="1248">
        <v>807.458339999999</v>
      </c>
      <c r="D32" s="1248">
        <v>834.872870000001</v>
      </c>
      <c r="E32" s="1248">
        <v>1148.795895</v>
      </c>
      <c r="F32" s="1248">
        <v>820.690129999999</v>
      </c>
      <c r="G32" s="1248">
        <v>892.894405</v>
      </c>
      <c r="H32" s="1248">
        <v>1452.50131</v>
      </c>
      <c r="I32" s="1248">
        <v>1544.159305</v>
      </c>
    </row>
    <row r="33" s="1245" customFormat="1" customHeight="1" spans="1:9">
      <c r="A33" s="1247">
        <v>13.5</v>
      </c>
      <c r="B33" s="1248">
        <v>796.203425</v>
      </c>
      <c r="C33" s="1248">
        <v>834.03765</v>
      </c>
      <c r="D33" s="1248">
        <v>862.769925</v>
      </c>
      <c r="E33" s="1248">
        <v>1186.702515</v>
      </c>
      <c r="F33" s="1248">
        <v>852.86646</v>
      </c>
      <c r="G33" s="1248">
        <v>925.070734999999</v>
      </c>
      <c r="H33" s="1248">
        <v>1496.68678</v>
      </c>
      <c r="I33" s="1248">
        <v>1596.876155</v>
      </c>
    </row>
    <row r="34" s="1245" customFormat="1" customHeight="1" spans="1:9">
      <c r="A34" s="1247">
        <v>14</v>
      </c>
      <c r="B34" s="1248">
        <v>819.26422</v>
      </c>
      <c r="C34" s="1248">
        <v>860.61696</v>
      </c>
      <c r="D34" s="1248">
        <v>890.66698</v>
      </c>
      <c r="E34" s="1248">
        <v>1224.609135</v>
      </c>
      <c r="F34" s="1248">
        <v>885.04279</v>
      </c>
      <c r="G34" s="1248">
        <v>957.247065</v>
      </c>
      <c r="H34" s="1248">
        <v>1540.87225</v>
      </c>
      <c r="I34" s="1248">
        <v>1649.593005</v>
      </c>
    </row>
    <row r="35" s="1245" customFormat="1" customHeight="1" spans="1:9">
      <c r="A35" s="1247">
        <v>14.5</v>
      </c>
      <c r="B35" s="1248">
        <v>842.325015</v>
      </c>
      <c r="C35" s="1248">
        <v>887.19627</v>
      </c>
      <c r="D35" s="1248">
        <v>918.564035000001</v>
      </c>
      <c r="E35" s="1248">
        <v>1262.515755</v>
      </c>
      <c r="F35" s="1248">
        <v>917.219120000001</v>
      </c>
      <c r="G35" s="1248">
        <v>989.423395</v>
      </c>
      <c r="H35" s="1248">
        <v>1585.05772</v>
      </c>
      <c r="I35" s="1248">
        <v>1702.309855</v>
      </c>
    </row>
    <row r="36" s="1245" customFormat="1" customHeight="1" spans="1:9">
      <c r="A36" s="1247">
        <v>15</v>
      </c>
      <c r="B36" s="1248">
        <v>865.38581</v>
      </c>
      <c r="C36" s="1248">
        <v>913.77558</v>
      </c>
      <c r="D36" s="1248">
        <v>946.46109</v>
      </c>
      <c r="E36" s="1248">
        <v>1300.422375</v>
      </c>
      <c r="F36" s="1248">
        <v>949.39545</v>
      </c>
      <c r="G36" s="1248">
        <v>1021.599725</v>
      </c>
      <c r="H36" s="1248">
        <v>1629.24319</v>
      </c>
      <c r="I36" s="1248">
        <v>1755.02670500001</v>
      </c>
    </row>
    <row r="37" s="1245" customFormat="1" customHeight="1" spans="1:9">
      <c r="A37" s="1247">
        <v>15.5</v>
      </c>
      <c r="B37" s="1248">
        <v>888.446605</v>
      </c>
      <c r="C37" s="1248">
        <v>940.354889999999</v>
      </c>
      <c r="D37" s="1248">
        <v>974.358145</v>
      </c>
      <c r="E37" s="1248">
        <v>1338.328995</v>
      </c>
      <c r="F37" s="1248">
        <v>981.57178</v>
      </c>
      <c r="G37" s="1248">
        <v>1053.776055</v>
      </c>
      <c r="H37" s="1248">
        <v>1673.42866</v>
      </c>
      <c r="I37" s="1248">
        <v>1807.743555</v>
      </c>
    </row>
    <row r="38" s="1245" customFormat="1" customHeight="1" spans="1:9">
      <c r="A38" s="1247">
        <v>16</v>
      </c>
      <c r="B38" s="1248">
        <v>911.507399999999</v>
      </c>
      <c r="C38" s="1248">
        <v>966.9342</v>
      </c>
      <c r="D38" s="1248">
        <v>1002.2552</v>
      </c>
      <c r="E38" s="1248">
        <v>1376.235615</v>
      </c>
      <c r="F38" s="1248">
        <v>1013.74811</v>
      </c>
      <c r="G38" s="1248">
        <v>1085.952385</v>
      </c>
      <c r="H38" s="1248">
        <v>1717.61413</v>
      </c>
      <c r="I38" s="1248">
        <v>1860.460405</v>
      </c>
    </row>
    <row r="39" s="1245" customFormat="1" customHeight="1" spans="1:9">
      <c r="A39" s="1247">
        <v>16.5</v>
      </c>
      <c r="B39" s="1248">
        <v>934.568194999999</v>
      </c>
      <c r="C39" s="1248">
        <v>993.51351</v>
      </c>
      <c r="D39" s="1248">
        <v>1030.152255</v>
      </c>
      <c r="E39" s="1248">
        <v>1414.142235</v>
      </c>
      <c r="F39" s="1248">
        <v>1045.92444</v>
      </c>
      <c r="G39" s="1248">
        <v>1118.128715</v>
      </c>
      <c r="H39" s="1248">
        <v>1761.7996</v>
      </c>
      <c r="I39" s="1248">
        <v>1913.17725499999</v>
      </c>
    </row>
    <row r="40" s="1245" customFormat="1" customHeight="1" spans="1:9">
      <c r="A40" s="1247">
        <v>17</v>
      </c>
      <c r="B40" s="1248">
        <v>957.628989999999</v>
      </c>
      <c r="C40" s="1248">
        <v>1020.09282</v>
      </c>
      <c r="D40" s="1248">
        <v>1058.04931</v>
      </c>
      <c r="E40" s="1248">
        <v>1452.048855</v>
      </c>
      <c r="F40" s="1248">
        <v>1078.10077</v>
      </c>
      <c r="G40" s="1248">
        <v>1150.305045</v>
      </c>
      <c r="H40" s="1248">
        <v>1805.98507</v>
      </c>
      <c r="I40" s="1248">
        <v>1965.894105</v>
      </c>
    </row>
    <row r="41" s="1245" customFormat="1" customHeight="1" spans="1:9">
      <c r="A41" s="1247">
        <v>17.5</v>
      </c>
      <c r="B41" s="1248">
        <v>980.689785</v>
      </c>
      <c r="C41" s="1248">
        <v>1046.67213</v>
      </c>
      <c r="D41" s="1248">
        <v>1085.946365</v>
      </c>
      <c r="E41" s="1248">
        <v>1489.955475</v>
      </c>
      <c r="F41" s="1248">
        <v>1110.2771</v>
      </c>
      <c r="G41" s="1248">
        <v>1182.481375</v>
      </c>
      <c r="H41" s="1248">
        <v>1850.17054</v>
      </c>
      <c r="I41" s="1248">
        <v>2018.61095500001</v>
      </c>
    </row>
    <row r="42" s="1245" customFormat="1" customHeight="1" spans="1:9">
      <c r="A42" s="1247">
        <v>18</v>
      </c>
      <c r="B42" s="1248">
        <v>1003.75058</v>
      </c>
      <c r="C42" s="1248">
        <v>1073.25144</v>
      </c>
      <c r="D42" s="1248">
        <v>1113.84342</v>
      </c>
      <c r="E42" s="1248">
        <v>1527.862095</v>
      </c>
      <c r="F42" s="1248">
        <v>1142.45343</v>
      </c>
      <c r="G42" s="1248">
        <v>1214.657705</v>
      </c>
      <c r="H42" s="1248">
        <v>1894.35601</v>
      </c>
      <c r="I42" s="1248">
        <v>2071.327805</v>
      </c>
    </row>
    <row r="43" s="1245" customFormat="1" customHeight="1" spans="1:9">
      <c r="A43" s="1247">
        <v>18.5</v>
      </c>
      <c r="B43" s="1248">
        <v>1026.811375</v>
      </c>
      <c r="C43" s="1248">
        <v>1099.83075</v>
      </c>
      <c r="D43" s="1248">
        <v>1141.740475</v>
      </c>
      <c r="E43" s="1248">
        <v>1565.768715</v>
      </c>
      <c r="F43" s="1248">
        <v>1174.62976</v>
      </c>
      <c r="G43" s="1248">
        <v>1246.834035</v>
      </c>
      <c r="H43" s="1248">
        <v>1938.54148</v>
      </c>
      <c r="I43" s="1248">
        <v>2124.044655</v>
      </c>
    </row>
    <row r="44" s="1245" customFormat="1" customHeight="1" spans="1:9">
      <c r="A44" s="1247">
        <v>19</v>
      </c>
      <c r="B44" s="1248">
        <v>1049.87217</v>
      </c>
      <c r="C44" s="1248">
        <v>1126.41006</v>
      </c>
      <c r="D44" s="1248">
        <v>1169.63753</v>
      </c>
      <c r="E44" s="1248">
        <v>1603.675335</v>
      </c>
      <c r="F44" s="1248">
        <v>1206.80609</v>
      </c>
      <c r="G44" s="1248">
        <v>1279.010365</v>
      </c>
      <c r="H44" s="1248">
        <v>1982.72695</v>
      </c>
      <c r="I44" s="1248">
        <v>2176.76150499999</v>
      </c>
    </row>
    <row r="45" s="1245" customFormat="1" customHeight="1" spans="1:9">
      <c r="A45" s="1247">
        <v>19.5</v>
      </c>
      <c r="B45" s="1248">
        <v>1072.932965</v>
      </c>
      <c r="C45" s="1248">
        <v>1152.98937</v>
      </c>
      <c r="D45" s="1248">
        <v>1197.534585</v>
      </c>
      <c r="E45" s="1248">
        <v>1641.581955</v>
      </c>
      <c r="F45" s="1248">
        <v>1238.98242</v>
      </c>
      <c r="G45" s="1248">
        <v>1311.186695</v>
      </c>
      <c r="H45" s="1248">
        <v>2026.91242</v>
      </c>
      <c r="I45" s="1248">
        <v>2229.478355</v>
      </c>
    </row>
    <row r="46" s="1245" customFormat="1" customHeight="1" spans="1:9">
      <c r="A46" s="1247">
        <v>20</v>
      </c>
      <c r="B46" s="1248">
        <v>1095.99376</v>
      </c>
      <c r="C46" s="1248">
        <v>1179.56868</v>
      </c>
      <c r="D46" s="1248">
        <v>1225.43164</v>
      </c>
      <c r="E46" s="1248">
        <v>1679.488575</v>
      </c>
      <c r="F46" s="1248">
        <v>1271.15875</v>
      </c>
      <c r="G46" s="1248">
        <v>1343.363025</v>
      </c>
      <c r="H46" s="1248">
        <v>2071.09789</v>
      </c>
      <c r="I46" s="1248">
        <v>2282.195205</v>
      </c>
    </row>
    <row r="47" spans="1:10">
      <c r="A47" s="1249" t="s">
        <v>2467</v>
      </c>
      <c r="B47" s="1249"/>
      <c r="C47" s="1249"/>
      <c r="D47" s="1249"/>
      <c r="E47" s="1250"/>
      <c r="F47" s="1250"/>
      <c r="G47" s="1250"/>
      <c r="H47" s="1250"/>
      <c r="I47" s="1250"/>
      <c r="J47" s="1250"/>
    </row>
    <row r="48" spans="1:10">
      <c r="A48" s="1251" t="s">
        <v>2561</v>
      </c>
      <c r="B48" s="1250"/>
      <c r="C48" s="1250"/>
      <c r="D48" s="1250"/>
      <c r="E48" s="1250"/>
      <c r="F48" s="1250"/>
      <c r="G48" s="1250"/>
      <c r="H48" s="1250"/>
      <c r="I48" s="1250"/>
      <c r="J48" s="1250"/>
    </row>
    <row r="49" spans="1:10">
      <c r="A49" s="1252" t="s">
        <v>2562</v>
      </c>
      <c r="B49" s="1253"/>
      <c r="C49" s="1253"/>
      <c r="D49" s="1253"/>
      <c r="E49" s="1253"/>
      <c r="F49" s="1253"/>
      <c r="G49" s="1253"/>
      <c r="H49" s="1253"/>
      <c r="I49" s="1253"/>
      <c r="J49" s="1253"/>
    </row>
    <row r="50" spans="1:10">
      <c r="A50" s="1252" t="s">
        <v>2563</v>
      </c>
      <c r="B50" s="1253"/>
      <c r="C50" s="1253"/>
      <c r="D50" s="1253"/>
      <c r="E50" s="1253"/>
      <c r="F50" s="1253"/>
      <c r="G50" s="1253"/>
      <c r="H50" s="1253"/>
      <c r="I50" s="1253"/>
      <c r="J50" s="1253"/>
    </row>
    <row r="51" spans="1:10">
      <c r="A51" s="1252" t="s">
        <v>2564</v>
      </c>
      <c r="B51" s="1253"/>
      <c r="C51" s="1253"/>
      <c r="D51" s="1253"/>
      <c r="E51" s="1253"/>
      <c r="F51" s="1253"/>
      <c r="G51" s="1253"/>
      <c r="H51" s="1253"/>
      <c r="I51" s="1253"/>
      <c r="J51" s="1253"/>
    </row>
    <row r="52" spans="1:10">
      <c r="A52" s="1252" t="s">
        <v>2565</v>
      </c>
      <c r="B52" s="1253"/>
      <c r="C52" s="1253"/>
      <c r="D52" s="1253"/>
      <c r="E52" s="1253"/>
      <c r="F52" s="1253"/>
      <c r="G52" s="1253"/>
      <c r="H52" s="1253"/>
      <c r="I52" s="1253"/>
      <c r="J52" s="1253"/>
    </row>
    <row r="53" spans="1:10">
      <c r="A53" s="1254" t="s">
        <v>2566</v>
      </c>
      <c r="B53" s="1255"/>
      <c r="C53" s="1255"/>
      <c r="D53" s="1255"/>
      <c r="E53" s="1255"/>
      <c r="F53" s="1255"/>
      <c r="G53" s="1255"/>
      <c r="H53" s="1255"/>
      <c r="I53" s="1255"/>
      <c r="J53" s="1255"/>
    </row>
    <row r="54" spans="1:10">
      <c r="A54" s="1252" t="s">
        <v>2567</v>
      </c>
      <c r="B54" s="1253"/>
      <c r="C54" s="1253"/>
      <c r="D54" s="1253"/>
      <c r="E54" s="1253"/>
      <c r="F54" s="1253"/>
      <c r="G54" s="1253"/>
      <c r="H54" s="1253"/>
      <c r="I54" s="1253"/>
      <c r="J54" s="1253"/>
    </row>
    <row r="55" spans="1:10">
      <c r="A55" s="1252" t="s">
        <v>2568</v>
      </c>
      <c r="B55" s="1253"/>
      <c r="C55" s="1253"/>
      <c r="D55" s="1253"/>
      <c r="E55" s="1253"/>
      <c r="F55" s="1253"/>
      <c r="G55" s="1253"/>
      <c r="H55" s="1253"/>
      <c r="I55" s="1253"/>
      <c r="J55" s="1253"/>
    </row>
    <row r="56" spans="1:10">
      <c r="A56" s="1252" t="s">
        <v>2569</v>
      </c>
      <c r="B56" s="1253"/>
      <c r="C56" s="1253"/>
      <c r="D56" s="1253"/>
      <c r="E56" s="1253"/>
      <c r="F56" s="1253"/>
      <c r="G56" s="1253"/>
      <c r="H56" s="1253"/>
      <c r="I56" s="1253"/>
      <c r="J56" s="1253"/>
    </row>
    <row r="57" spans="1:10">
      <c r="A57" s="1252" t="s">
        <v>2570</v>
      </c>
      <c r="B57" s="1253"/>
      <c r="C57" s="1253"/>
      <c r="D57" s="1253"/>
      <c r="E57" s="1253"/>
      <c r="F57" s="1253"/>
      <c r="G57" s="1253"/>
      <c r="H57" s="1253"/>
      <c r="I57" s="1253"/>
      <c r="J57" s="1253"/>
    </row>
    <row r="58" spans="1:10">
      <c r="A58" s="1252" t="s">
        <v>2571</v>
      </c>
      <c r="B58" s="1253"/>
      <c r="C58" s="1253"/>
      <c r="D58" s="1253"/>
      <c r="E58" s="1253"/>
      <c r="F58" s="1253"/>
      <c r="G58" s="1253"/>
      <c r="H58" s="1253"/>
      <c r="I58" s="1253"/>
      <c r="J58" s="1253"/>
    </row>
    <row r="59" spans="1:10">
      <c r="A59" s="1252" t="s">
        <v>2572</v>
      </c>
      <c r="B59" s="1253"/>
      <c r="C59" s="1253"/>
      <c r="D59" s="1253"/>
      <c r="E59" s="1253"/>
      <c r="F59" s="1253"/>
      <c r="G59" s="1253"/>
      <c r="H59" s="1253"/>
      <c r="I59" s="1253"/>
      <c r="J59" s="1253"/>
    </row>
    <row r="60" spans="1:10">
      <c r="A60" s="1252" t="s">
        <v>2573</v>
      </c>
      <c r="B60" s="1253"/>
      <c r="C60" s="1253"/>
      <c r="D60" s="1253"/>
      <c r="E60" s="1253"/>
      <c r="F60" s="1253"/>
      <c r="G60" s="1253"/>
      <c r="H60" s="1253"/>
      <c r="I60" s="1253"/>
      <c r="J60" s="1253"/>
    </row>
    <row r="61" spans="1:10">
      <c r="A61" s="1252" t="s">
        <v>2574</v>
      </c>
      <c r="B61" s="1253"/>
      <c r="C61" s="1253"/>
      <c r="D61" s="1253"/>
      <c r="E61" s="1253"/>
      <c r="F61" s="1253"/>
      <c r="G61" s="1253"/>
      <c r="H61" s="1253"/>
      <c r="I61" s="1253"/>
      <c r="J61" s="1253"/>
    </row>
    <row r="62" spans="1:10">
      <c r="A62" s="1252" t="s">
        <v>2575</v>
      </c>
      <c r="B62" s="1253"/>
      <c r="C62" s="1253"/>
      <c r="D62" s="1253"/>
      <c r="E62" s="1253"/>
      <c r="F62" s="1253"/>
      <c r="G62" s="1253"/>
      <c r="H62" s="1253"/>
      <c r="I62" s="1253"/>
      <c r="J62" s="1253"/>
    </row>
    <row r="63" spans="1:1">
      <c r="A63" t="s">
        <v>2576</v>
      </c>
    </row>
  </sheetData>
  <mergeCells count="18">
    <mergeCell ref="C1:J1"/>
    <mergeCell ref="C2:J2"/>
    <mergeCell ref="C3:J3"/>
    <mergeCell ref="A49:J49"/>
    <mergeCell ref="A50:J50"/>
    <mergeCell ref="A51:J51"/>
    <mergeCell ref="A52:J52"/>
    <mergeCell ref="A53:J53"/>
    <mergeCell ref="A54:J54"/>
    <mergeCell ref="A55:J55"/>
    <mergeCell ref="A56:J56"/>
    <mergeCell ref="A57:J57"/>
    <mergeCell ref="A58:J58"/>
    <mergeCell ref="A59:J59"/>
    <mergeCell ref="A60:J60"/>
    <mergeCell ref="A61:J61"/>
    <mergeCell ref="A62:J62"/>
    <mergeCell ref="A5:A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60"/>
  <sheetViews>
    <sheetView topLeftCell="A34" workbookViewId="0">
      <selection activeCell="N66" sqref="N66"/>
    </sheetView>
  </sheetViews>
  <sheetFormatPr defaultColWidth="9" defaultRowHeight="14.25" outlineLevelCol="7"/>
  <cols>
    <col min="1" max="1" width="18.375" customWidth="1"/>
    <col min="3" max="3" width="20.75" customWidth="1"/>
    <col min="5" max="5" width="16.375" customWidth="1"/>
    <col min="7" max="7" width="18" customWidth="1"/>
  </cols>
  <sheetData>
    <row r="1" ht="15" spans="1:8">
      <c r="A1" s="1242" t="s">
        <v>2577</v>
      </c>
      <c r="B1" s="1242" t="s">
        <v>219</v>
      </c>
      <c r="C1" s="1242" t="s">
        <v>2577</v>
      </c>
      <c r="D1" s="1242" t="s">
        <v>219</v>
      </c>
      <c r="E1" s="1242" t="s">
        <v>2577</v>
      </c>
      <c r="F1" s="1242" t="s">
        <v>219</v>
      </c>
      <c r="G1" s="1242" t="s">
        <v>2577</v>
      </c>
      <c r="H1" s="1242" t="s">
        <v>219</v>
      </c>
    </row>
    <row r="2" ht="16.5" spans="1:8">
      <c r="A2" s="1243" t="s">
        <v>2455</v>
      </c>
      <c r="B2" s="1243" t="s">
        <v>2039</v>
      </c>
      <c r="C2" s="1243" t="s">
        <v>694</v>
      </c>
      <c r="D2" s="1243" t="s">
        <v>2022</v>
      </c>
      <c r="E2" s="1243" t="s">
        <v>544</v>
      </c>
      <c r="F2" s="1243" t="s">
        <v>2032</v>
      </c>
      <c r="G2" s="1243" t="s">
        <v>570</v>
      </c>
      <c r="H2" s="1243" t="s">
        <v>2032</v>
      </c>
    </row>
    <row r="3" ht="16.5" spans="1:8">
      <c r="A3" s="1243" t="s">
        <v>220</v>
      </c>
      <c r="B3" s="1243" t="s">
        <v>2039</v>
      </c>
      <c r="C3" s="1243" t="s">
        <v>978</v>
      </c>
      <c r="D3" s="1243" t="s">
        <v>2022</v>
      </c>
      <c r="E3" s="1243" t="s">
        <v>564</v>
      </c>
      <c r="F3" s="1243" t="s">
        <v>2032</v>
      </c>
      <c r="G3" s="1243" t="s">
        <v>538</v>
      </c>
      <c r="H3" s="1243" t="s">
        <v>2032</v>
      </c>
    </row>
    <row r="4" ht="16.5" spans="1:8">
      <c r="A4" s="1243" t="s">
        <v>824</v>
      </c>
      <c r="B4" s="1243" t="s">
        <v>2144</v>
      </c>
      <c r="C4" s="1243" t="s">
        <v>654</v>
      </c>
      <c r="D4" s="1243" t="s">
        <v>2022</v>
      </c>
      <c r="E4" s="1243" t="s">
        <v>536</v>
      </c>
      <c r="F4" s="1243" t="s">
        <v>2032</v>
      </c>
      <c r="G4" s="1243" t="s">
        <v>227</v>
      </c>
      <c r="H4" s="1243" t="s">
        <v>2032</v>
      </c>
    </row>
    <row r="5" ht="16.5" spans="1:8">
      <c r="A5" s="1243" t="s">
        <v>335</v>
      </c>
      <c r="B5" s="1243" t="s">
        <v>2144</v>
      </c>
      <c r="C5" s="1243" t="s">
        <v>333</v>
      </c>
      <c r="D5" s="1243" t="s">
        <v>2022</v>
      </c>
      <c r="E5" s="1243" t="s">
        <v>488</v>
      </c>
      <c r="F5" s="1243" t="s">
        <v>2032</v>
      </c>
      <c r="G5" s="1243" t="s">
        <v>622</v>
      </c>
      <c r="H5" s="1243" t="s">
        <v>2032</v>
      </c>
    </row>
    <row r="6" ht="16.5" spans="1:8">
      <c r="A6" s="1243" t="s">
        <v>222</v>
      </c>
      <c r="B6" s="1243" t="s">
        <v>2052</v>
      </c>
      <c r="C6" s="1243" t="s">
        <v>717</v>
      </c>
      <c r="D6" s="1243" t="s">
        <v>2022</v>
      </c>
      <c r="E6" s="1243" t="s">
        <v>480</v>
      </c>
      <c r="F6" s="1243" t="s">
        <v>2032</v>
      </c>
      <c r="G6" s="1243" t="s">
        <v>1340</v>
      </c>
      <c r="H6" s="1243" t="s">
        <v>2032</v>
      </c>
    </row>
    <row r="7" ht="16.5" spans="1:8">
      <c r="A7" s="1243" t="s">
        <v>829</v>
      </c>
      <c r="B7" s="1243" t="s">
        <v>2200</v>
      </c>
      <c r="C7" s="1243" t="s">
        <v>670</v>
      </c>
      <c r="D7" s="1243" t="s">
        <v>2022</v>
      </c>
      <c r="E7" s="1243" t="s">
        <v>712</v>
      </c>
      <c r="F7" s="1243" t="s">
        <v>2032</v>
      </c>
      <c r="G7" s="1243" t="s">
        <v>1206</v>
      </c>
      <c r="H7" s="1243" t="s">
        <v>2032</v>
      </c>
    </row>
    <row r="8" ht="16.5" spans="1:8">
      <c r="A8" s="1243" t="s">
        <v>380</v>
      </c>
      <c r="B8" s="1243" t="s">
        <v>2200</v>
      </c>
      <c r="C8" s="1243" t="s">
        <v>678</v>
      </c>
      <c r="D8" s="1243" t="s">
        <v>2022</v>
      </c>
      <c r="E8" s="1243" t="s">
        <v>2518</v>
      </c>
      <c r="F8" s="1243" t="s">
        <v>2032</v>
      </c>
      <c r="G8" s="1243" t="s">
        <v>2530</v>
      </c>
      <c r="H8" s="1243" t="s">
        <v>2032</v>
      </c>
    </row>
    <row r="9" ht="16.5" spans="1:8">
      <c r="A9" s="1243" t="s">
        <v>372</v>
      </c>
      <c r="B9" s="1243" t="s">
        <v>2200</v>
      </c>
      <c r="C9" s="1243" t="s">
        <v>1156</v>
      </c>
      <c r="D9" s="1243" t="s">
        <v>2022</v>
      </c>
      <c r="E9" s="1243" t="s">
        <v>464</v>
      </c>
      <c r="F9" s="1243" t="s">
        <v>2032</v>
      </c>
      <c r="G9" s="1243" t="s">
        <v>446</v>
      </c>
      <c r="H9" s="1243" t="s">
        <v>2032</v>
      </c>
    </row>
    <row r="10" ht="16.5" spans="1:8">
      <c r="A10" s="1243" t="s">
        <v>388</v>
      </c>
      <c r="B10" s="1243" t="s">
        <v>2200</v>
      </c>
      <c r="C10" s="1243" t="s">
        <v>292</v>
      </c>
      <c r="D10" s="1243" t="s">
        <v>2022</v>
      </c>
      <c r="E10" s="1243" t="s">
        <v>560</v>
      </c>
      <c r="F10" s="1243" t="s">
        <v>2032</v>
      </c>
      <c r="G10" s="1243" t="s">
        <v>625</v>
      </c>
      <c r="H10" s="1243" t="s">
        <v>2032</v>
      </c>
    </row>
    <row r="11" ht="16.5" spans="1:8">
      <c r="A11" s="1243" t="s">
        <v>313</v>
      </c>
      <c r="B11" s="1243" t="s">
        <v>2200</v>
      </c>
      <c r="C11" s="1243" t="s">
        <v>748</v>
      </c>
      <c r="D11" s="1243" t="s">
        <v>2022</v>
      </c>
      <c r="E11" s="1243" t="s">
        <v>452</v>
      </c>
      <c r="F11" s="1243" t="s">
        <v>2032</v>
      </c>
      <c r="G11" s="1243" t="s">
        <v>2532</v>
      </c>
      <c r="H11" s="1243" t="s">
        <v>2032</v>
      </c>
    </row>
    <row r="12" ht="16.5" spans="1:8">
      <c r="A12" s="1243" t="s">
        <v>321</v>
      </c>
      <c r="B12" s="1243" t="s">
        <v>2200</v>
      </c>
      <c r="C12" s="1243" t="s">
        <v>301</v>
      </c>
      <c r="D12" s="1243" t="s">
        <v>2022</v>
      </c>
      <c r="E12" s="1243" t="s">
        <v>664</v>
      </c>
      <c r="F12" s="1243" t="s">
        <v>2032</v>
      </c>
      <c r="G12" s="1243" t="s">
        <v>582</v>
      </c>
      <c r="H12" s="1243" t="s">
        <v>2032</v>
      </c>
    </row>
    <row r="13" ht="16.5" spans="1:8">
      <c r="A13" s="1243" t="s">
        <v>329</v>
      </c>
      <c r="B13" s="1243" t="s">
        <v>2200</v>
      </c>
      <c r="C13" s="1243" t="s">
        <v>702</v>
      </c>
      <c r="D13" s="1243" t="s">
        <v>2022</v>
      </c>
      <c r="E13" s="1243" t="s">
        <v>568</v>
      </c>
      <c r="F13" s="1243" t="s">
        <v>2032</v>
      </c>
      <c r="G13" s="1243" t="s">
        <v>562</v>
      </c>
      <c r="H13" s="1243" t="s">
        <v>2032</v>
      </c>
    </row>
    <row r="14" ht="16.5" spans="1:8">
      <c r="A14" s="1243" t="s">
        <v>343</v>
      </c>
      <c r="B14" s="1243" t="s">
        <v>2200</v>
      </c>
      <c r="C14" s="1243" t="s">
        <v>2349</v>
      </c>
      <c r="D14" s="1243" t="s">
        <v>2032</v>
      </c>
      <c r="E14" s="1243" t="s">
        <v>319</v>
      </c>
      <c r="F14" s="1243" t="s">
        <v>2032</v>
      </c>
      <c r="G14" s="1243" t="s">
        <v>598</v>
      </c>
      <c r="H14" s="1243" t="s">
        <v>2032</v>
      </c>
    </row>
    <row r="15" ht="16.5" spans="1:8">
      <c r="A15" s="1243" t="s">
        <v>396</v>
      </c>
      <c r="B15" s="1243" t="s">
        <v>2200</v>
      </c>
      <c r="C15" s="1243" t="s">
        <v>426</v>
      </c>
      <c r="D15" s="1243" t="s">
        <v>2032</v>
      </c>
      <c r="E15" s="1243" t="s">
        <v>576</v>
      </c>
      <c r="F15" s="1243" t="s">
        <v>2032</v>
      </c>
      <c r="G15" s="1243" t="s">
        <v>1241</v>
      </c>
      <c r="H15" s="1243" t="s">
        <v>2032</v>
      </c>
    </row>
    <row r="16" ht="16.5" spans="1:8">
      <c r="A16" s="1243" t="s">
        <v>358</v>
      </c>
      <c r="B16" s="1243" t="s">
        <v>2067</v>
      </c>
      <c r="C16" s="1243" t="s">
        <v>510</v>
      </c>
      <c r="D16" s="1243" t="s">
        <v>2032</v>
      </c>
      <c r="E16" s="1243" t="s">
        <v>710</v>
      </c>
      <c r="F16" s="1243" t="s">
        <v>2032</v>
      </c>
      <c r="G16" s="1243" t="s">
        <v>2535</v>
      </c>
      <c r="H16" s="1243" t="s">
        <v>2032</v>
      </c>
    </row>
    <row r="17" ht="16.5" spans="1:8">
      <c r="A17" s="1243" t="s">
        <v>366</v>
      </c>
      <c r="B17" s="1243" t="s">
        <v>2067</v>
      </c>
      <c r="C17" s="1243" t="s">
        <v>995</v>
      </c>
      <c r="D17" s="1243" t="s">
        <v>2032</v>
      </c>
      <c r="E17" s="1243" t="s">
        <v>1129</v>
      </c>
      <c r="F17" s="1243" t="s">
        <v>2032</v>
      </c>
      <c r="G17" s="1243" t="s">
        <v>1231</v>
      </c>
      <c r="H17" s="1243" t="s">
        <v>2032</v>
      </c>
    </row>
    <row r="18" ht="16.5" spans="1:8">
      <c r="A18" s="1243" t="s">
        <v>228</v>
      </c>
      <c r="B18" s="1243" t="s">
        <v>2197</v>
      </c>
      <c r="C18" s="1243" t="s">
        <v>672</v>
      </c>
      <c r="D18" s="1243" t="s">
        <v>2032</v>
      </c>
      <c r="E18" s="1243" t="s">
        <v>410</v>
      </c>
      <c r="F18" s="1243" t="s">
        <v>2032</v>
      </c>
      <c r="G18" s="1243" t="s">
        <v>692</v>
      </c>
      <c r="H18" s="1243" t="s">
        <v>2032</v>
      </c>
    </row>
    <row r="19" ht="16.5" spans="1:8">
      <c r="A19" s="1243" t="s">
        <v>229</v>
      </c>
      <c r="B19" s="1243" t="s">
        <v>2197</v>
      </c>
      <c r="C19" s="1243" t="s">
        <v>752</v>
      </c>
      <c r="D19" s="1243" t="s">
        <v>2032</v>
      </c>
      <c r="E19" s="1243" t="s">
        <v>354</v>
      </c>
      <c r="F19" s="1243" t="s">
        <v>2032</v>
      </c>
      <c r="G19" s="1243" t="s">
        <v>590</v>
      </c>
      <c r="H19" s="1243" t="s">
        <v>2032</v>
      </c>
    </row>
    <row r="20" ht="16.5" spans="1:8">
      <c r="A20" s="1243" t="s">
        <v>248</v>
      </c>
      <c r="B20" s="1243" t="s">
        <v>2197</v>
      </c>
      <c r="C20" s="1243" t="s">
        <v>1328</v>
      </c>
      <c r="D20" s="1243" t="s">
        <v>2032</v>
      </c>
      <c r="E20" s="1243" t="s">
        <v>1147</v>
      </c>
      <c r="F20" s="1243" t="s">
        <v>2032</v>
      </c>
      <c r="G20" s="1243" t="s">
        <v>606</v>
      </c>
      <c r="H20" s="1243" t="s">
        <v>2032</v>
      </c>
    </row>
    <row r="21" ht="16.5" spans="1:8">
      <c r="A21" s="1243" t="s">
        <v>454</v>
      </c>
      <c r="B21" s="1243" t="s">
        <v>2094</v>
      </c>
      <c r="C21" s="1243" t="s">
        <v>442</v>
      </c>
      <c r="D21" s="1243" t="s">
        <v>2032</v>
      </c>
      <c r="E21" s="1243" t="s">
        <v>460</v>
      </c>
      <c r="F21" s="1243" t="s">
        <v>2032</v>
      </c>
      <c r="G21" s="1243" t="s">
        <v>682</v>
      </c>
      <c r="H21" s="1243" t="s">
        <v>2032</v>
      </c>
    </row>
    <row r="22" ht="16.5" spans="1:8">
      <c r="A22" s="1243" t="s">
        <v>708</v>
      </c>
      <c r="B22" s="1243" t="s">
        <v>2094</v>
      </c>
      <c r="C22" s="1243" t="s">
        <v>1001</v>
      </c>
      <c r="D22" s="1243" t="s">
        <v>2032</v>
      </c>
      <c r="E22" s="1243" t="s">
        <v>440</v>
      </c>
      <c r="F22" s="1243" t="s">
        <v>2032</v>
      </c>
      <c r="G22" s="1243" t="s">
        <v>2537</v>
      </c>
      <c r="H22" s="1243" t="s">
        <v>2032</v>
      </c>
    </row>
    <row r="23" ht="16.5" spans="1:8">
      <c r="A23" s="1243" t="s">
        <v>644</v>
      </c>
      <c r="B23" s="1243" t="s">
        <v>2094</v>
      </c>
      <c r="C23" s="1243" t="s">
        <v>1025</v>
      </c>
      <c r="D23" s="1243" t="s">
        <v>2032</v>
      </c>
      <c r="E23" s="1243" t="s">
        <v>1246</v>
      </c>
      <c r="F23" s="1243" t="s">
        <v>2032</v>
      </c>
      <c r="G23" s="1243" t="s">
        <v>629</v>
      </c>
      <c r="H23" s="1243" t="s">
        <v>2032</v>
      </c>
    </row>
    <row r="24" ht="16.5" spans="1:8">
      <c r="A24" s="1243" t="s">
        <v>360</v>
      </c>
      <c r="B24" s="1243" t="s">
        <v>2094</v>
      </c>
      <c r="C24" s="1243" t="s">
        <v>458</v>
      </c>
      <c r="D24" s="1243" t="s">
        <v>2032</v>
      </c>
      <c r="E24" s="1243" t="s">
        <v>2521</v>
      </c>
      <c r="F24" s="1243" t="s">
        <v>2032</v>
      </c>
      <c r="G24" s="1243" t="s">
        <v>528</v>
      </c>
      <c r="H24" s="1243" t="s">
        <v>2032</v>
      </c>
    </row>
    <row r="25" ht="16.5" spans="1:8">
      <c r="A25" s="1243" t="s">
        <v>352</v>
      </c>
      <c r="B25" s="1243" t="s">
        <v>2094</v>
      </c>
      <c r="C25" s="1243" t="s">
        <v>412</v>
      </c>
      <c r="D25" s="1243" t="s">
        <v>2032</v>
      </c>
      <c r="E25" s="1243" t="s">
        <v>1142</v>
      </c>
      <c r="F25" s="1243" t="s">
        <v>2032</v>
      </c>
      <c r="G25" s="1243" t="s">
        <v>1263</v>
      </c>
      <c r="H25" s="1243" t="s">
        <v>2032</v>
      </c>
    </row>
    <row r="26" ht="16.5" spans="1:8">
      <c r="A26" s="1243" t="s">
        <v>368</v>
      </c>
      <c r="B26" s="1243" t="s">
        <v>2094</v>
      </c>
      <c r="C26" s="1243" t="s">
        <v>696</v>
      </c>
      <c r="D26" s="1243" t="s">
        <v>2032</v>
      </c>
      <c r="E26" s="1243" t="s">
        <v>498</v>
      </c>
      <c r="F26" s="1243" t="s">
        <v>2032</v>
      </c>
      <c r="G26" s="1243" t="s">
        <v>620</v>
      </c>
      <c r="H26" s="1243" t="s">
        <v>2032</v>
      </c>
    </row>
    <row r="27" ht="16.5" spans="1:8">
      <c r="A27" s="1243" t="s">
        <v>2394</v>
      </c>
      <c r="B27" s="1243" t="s">
        <v>2094</v>
      </c>
      <c r="C27" s="1243" t="s">
        <v>408</v>
      </c>
      <c r="D27" s="1243" t="s">
        <v>2032</v>
      </c>
      <c r="E27" s="1243" t="s">
        <v>572</v>
      </c>
      <c r="F27" s="1243" t="s">
        <v>2032</v>
      </c>
      <c r="G27" s="1243" t="s">
        <v>690</v>
      </c>
      <c r="H27" s="1243" t="s">
        <v>2032</v>
      </c>
    </row>
    <row r="28" ht="16.5" spans="1:8">
      <c r="A28" s="1243" t="s">
        <v>660</v>
      </c>
      <c r="B28" s="1243" t="s">
        <v>2094</v>
      </c>
      <c r="C28" s="1243" t="s">
        <v>392</v>
      </c>
      <c r="D28" s="1243" t="s">
        <v>2032</v>
      </c>
      <c r="E28" s="1243" t="s">
        <v>723</v>
      </c>
      <c r="F28" s="1243" t="s">
        <v>2032</v>
      </c>
      <c r="G28" s="1243" t="s">
        <v>432</v>
      </c>
      <c r="H28" s="1243" t="s">
        <v>2032</v>
      </c>
    </row>
    <row r="29" ht="16.5" spans="1:8">
      <c r="A29" s="1243" t="s">
        <v>715</v>
      </c>
      <c r="B29" s="1243" t="s">
        <v>2094</v>
      </c>
      <c r="C29" s="1243" t="s">
        <v>1017</v>
      </c>
      <c r="D29" s="1243" t="s">
        <v>2032</v>
      </c>
      <c r="E29" s="1243" t="s">
        <v>2540</v>
      </c>
      <c r="F29" s="1243" t="s">
        <v>2032</v>
      </c>
      <c r="G29" s="1243" t="s">
        <v>633</v>
      </c>
      <c r="H29" s="1243" t="s">
        <v>2032</v>
      </c>
    </row>
    <row r="30" ht="16.5" spans="1:8">
      <c r="A30" s="1243" t="s">
        <v>374</v>
      </c>
      <c r="B30" s="1243" t="s">
        <v>2094</v>
      </c>
      <c r="C30" s="1243" t="s">
        <v>1020</v>
      </c>
      <c r="D30" s="1243" t="s">
        <v>2032</v>
      </c>
      <c r="E30" s="1243" t="s">
        <v>226</v>
      </c>
      <c r="F30" s="1243" t="s">
        <v>2032</v>
      </c>
      <c r="G30" s="1243" t="s">
        <v>631</v>
      </c>
      <c r="H30" s="1243" t="s">
        <v>2032</v>
      </c>
    </row>
    <row r="31" ht="16.5" spans="1:8">
      <c r="A31" s="1243" t="s">
        <v>337</v>
      </c>
      <c r="B31" s="1243" t="s">
        <v>2094</v>
      </c>
      <c r="C31" s="1243" t="s">
        <v>394</v>
      </c>
      <c r="D31" s="1243" t="s">
        <v>2032</v>
      </c>
      <c r="E31" s="1243" t="s">
        <v>719</v>
      </c>
      <c r="F31" s="1243" t="s">
        <v>2032</v>
      </c>
      <c r="G31" s="1243" t="s">
        <v>436</v>
      </c>
      <c r="H31" s="1243" t="s">
        <v>2032</v>
      </c>
    </row>
    <row r="32" ht="16.5" spans="1:8">
      <c r="A32" s="1243" t="s">
        <v>721</v>
      </c>
      <c r="B32" s="1243" t="s">
        <v>2094</v>
      </c>
      <c r="C32" s="1243" t="s">
        <v>450</v>
      </c>
      <c r="D32" s="1243" t="s">
        <v>2032</v>
      </c>
      <c r="E32" s="1243" t="s">
        <v>496</v>
      </c>
      <c r="F32" s="1243" t="s">
        <v>2032</v>
      </c>
      <c r="G32" s="1243" t="s">
        <v>2388</v>
      </c>
      <c r="H32" s="1243" t="s">
        <v>2032</v>
      </c>
    </row>
    <row r="33" ht="16.5" spans="1:8">
      <c r="A33" s="1243" t="s">
        <v>652</v>
      </c>
      <c r="B33" s="1243" t="s">
        <v>2094</v>
      </c>
      <c r="C33" s="1243" t="s">
        <v>420</v>
      </c>
      <c r="D33" s="1243" t="s">
        <v>2032</v>
      </c>
      <c r="E33" s="1243" t="s">
        <v>542</v>
      </c>
      <c r="F33" s="1243" t="s">
        <v>2032</v>
      </c>
      <c r="G33" s="1243" t="s">
        <v>640</v>
      </c>
      <c r="H33" s="1243" t="s">
        <v>2032</v>
      </c>
    </row>
    <row r="34" ht="16.5" spans="1:8">
      <c r="A34" s="1243" t="s">
        <v>700</v>
      </c>
      <c r="B34" s="1243" t="s">
        <v>2094</v>
      </c>
      <c r="C34" s="1243" t="s">
        <v>2507</v>
      </c>
      <c r="D34" s="1243" t="s">
        <v>2032</v>
      </c>
      <c r="E34" s="1243" t="s">
        <v>604</v>
      </c>
      <c r="F34" s="1243" t="s">
        <v>2032</v>
      </c>
      <c r="G34" s="1243" t="s">
        <v>578</v>
      </c>
      <c r="H34" s="1243" t="s">
        <v>2032</v>
      </c>
    </row>
    <row r="35" ht="16.5" spans="1:8">
      <c r="A35" s="1243" t="s">
        <v>299</v>
      </c>
      <c r="B35" s="1243" t="s">
        <v>2094</v>
      </c>
      <c r="C35" s="1243" t="s">
        <v>532</v>
      </c>
      <c r="D35" s="1243" t="s">
        <v>2032</v>
      </c>
      <c r="E35" s="1243" t="s">
        <v>611</v>
      </c>
      <c r="F35" s="1243" t="s">
        <v>2032</v>
      </c>
      <c r="G35" s="1243" t="s">
        <v>378</v>
      </c>
      <c r="H35" s="1243" t="s">
        <v>2032</v>
      </c>
    </row>
    <row r="36" ht="16.5" spans="1:8">
      <c r="A36" s="1243" t="s">
        <v>478</v>
      </c>
      <c r="B36" s="1243" t="s">
        <v>2094</v>
      </c>
      <c r="C36" s="1243" t="s">
        <v>466</v>
      </c>
      <c r="D36" s="1243" t="s">
        <v>2032</v>
      </c>
      <c r="E36" s="1243" t="s">
        <v>504</v>
      </c>
      <c r="F36" s="1243" t="s">
        <v>2032</v>
      </c>
      <c r="G36" s="1243" t="s">
        <v>586</v>
      </c>
      <c r="H36" s="1243" t="s">
        <v>2032</v>
      </c>
    </row>
    <row r="37" ht="16.5" spans="1:8">
      <c r="A37" s="1243" t="s">
        <v>1105</v>
      </c>
      <c r="B37" s="1243" t="s">
        <v>2094</v>
      </c>
      <c r="C37" s="1243" t="s">
        <v>680</v>
      </c>
      <c r="D37" s="1243" t="s">
        <v>2032</v>
      </c>
      <c r="E37" s="1243" t="s">
        <v>492</v>
      </c>
      <c r="F37" s="1243" t="s">
        <v>2032</v>
      </c>
      <c r="G37" s="1243" t="s">
        <v>627</v>
      </c>
      <c r="H37" s="1243" t="s">
        <v>2032</v>
      </c>
    </row>
    <row r="38" ht="16.5" spans="1:8">
      <c r="A38" s="1243" t="s">
        <v>290</v>
      </c>
      <c r="B38" s="1243" t="s">
        <v>2094</v>
      </c>
      <c r="C38" s="1243" t="s">
        <v>1046</v>
      </c>
      <c r="D38" s="1243" t="s">
        <v>2032</v>
      </c>
      <c r="E38" s="1243" t="s">
        <v>2523</v>
      </c>
      <c r="F38" s="1243" t="s">
        <v>2032</v>
      </c>
      <c r="G38" s="1243" t="s">
        <v>638</v>
      </c>
      <c r="H38" s="1243" t="s">
        <v>2032</v>
      </c>
    </row>
    <row r="39" ht="16.5" spans="1:8">
      <c r="A39" s="1243" t="s">
        <v>548</v>
      </c>
      <c r="B39" s="1243" t="s">
        <v>2094</v>
      </c>
      <c r="C39" s="1243" t="s">
        <v>1057</v>
      </c>
      <c r="D39" s="1243" t="s">
        <v>2032</v>
      </c>
      <c r="E39" s="1243" t="s">
        <v>725</v>
      </c>
      <c r="F39" s="1243" t="s">
        <v>2032</v>
      </c>
      <c r="G39" s="1243" t="s">
        <v>376</v>
      </c>
      <c r="H39" s="1243" t="s">
        <v>2032</v>
      </c>
    </row>
    <row r="40" ht="16.5" spans="1:8">
      <c r="A40" s="1243" t="s">
        <v>430</v>
      </c>
      <c r="B40" s="1243" t="s">
        <v>2094</v>
      </c>
      <c r="C40" s="1243" t="s">
        <v>2392</v>
      </c>
      <c r="D40" s="1243" t="s">
        <v>2032</v>
      </c>
      <c r="E40" s="1243" t="s">
        <v>500</v>
      </c>
      <c r="F40" s="1243" t="s">
        <v>2032</v>
      </c>
      <c r="G40" s="1243" t="s">
        <v>1282</v>
      </c>
      <c r="H40" s="1243" t="s">
        <v>2032</v>
      </c>
    </row>
    <row r="41" ht="16.5" spans="1:8">
      <c r="A41" s="1243" t="s">
        <v>462</v>
      </c>
      <c r="B41" s="1243" t="s">
        <v>2094</v>
      </c>
      <c r="C41" s="1243" t="s">
        <v>428</v>
      </c>
      <c r="D41" s="1243" t="s">
        <v>2032</v>
      </c>
      <c r="E41" s="1243" t="s">
        <v>592</v>
      </c>
      <c r="F41" s="1243" t="s">
        <v>2032</v>
      </c>
      <c r="G41" s="1243" t="s">
        <v>646</v>
      </c>
      <c r="H41" s="1243" t="s">
        <v>2032</v>
      </c>
    </row>
    <row r="42" ht="16.5" spans="1:8">
      <c r="A42" s="1243" t="s">
        <v>2498</v>
      </c>
      <c r="B42" s="1243" t="s">
        <v>2094</v>
      </c>
      <c r="C42" s="1243" t="s">
        <v>349</v>
      </c>
      <c r="D42" s="1243" t="s">
        <v>2032</v>
      </c>
      <c r="E42" s="1243" t="s">
        <v>546</v>
      </c>
      <c r="F42" s="1243" t="s">
        <v>2032</v>
      </c>
      <c r="G42" s="1243" t="s">
        <v>2541</v>
      </c>
      <c r="H42" s="1243" t="s">
        <v>2032</v>
      </c>
    </row>
    <row r="43" ht="16.5" spans="1:8">
      <c r="A43" s="1243" t="s">
        <v>602</v>
      </c>
      <c r="B43" s="1243" t="s">
        <v>2094</v>
      </c>
      <c r="C43" s="1243" t="s">
        <v>416</v>
      </c>
      <c r="D43" s="1243" t="s">
        <v>2032</v>
      </c>
      <c r="E43" s="1243" t="s">
        <v>2408</v>
      </c>
      <c r="F43" s="1243" t="s">
        <v>2032</v>
      </c>
      <c r="G43" s="1243" t="s">
        <v>341</v>
      </c>
      <c r="H43" s="1243" t="s">
        <v>2032</v>
      </c>
    </row>
    <row r="44" ht="16.5" spans="1:8">
      <c r="A44" s="1243" t="s">
        <v>494</v>
      </c>
      <c r="B44" s="1243" t="s">
        <v>2094</v>
      </c>
      <c r="C44" s="1243" t="s">
        <v>506</v>
      </c>
      <c r="D44" s="1243" t="s">
        <v>2032</v>
      </c>
      <c r="E44" s="1243" t="s">
        <v>520</v>
      </c>
      <c r="F44" s="1243" t="s">
        <v>2032</v>
      </c>
      <c r="G44" s="1243" t="s">
        <v>1289</v>
      </c>
      <c r="H44" s="1243" t="s">
        <v>2032</v>
      </c>
    </row>
    <row r="45" ht="16.5" spans="1:8">
      <c r="A45" s="1243" t="s">
        <v>668</v>
      </c>
      <c r="B45" s="1243" t="s">
        <v>2094</v>
      </c>
      <c r="C45" s="1243" t="s">
        <v>356</v>
      </c>
      <c r="D45" s="1243" t="s">
        <v>2032</v>
      </c>
      <c r="E45" s="1243" t="s">
        <v>2527</v>
      </c>
      <c r="F45" s="1243" t="s">
        <v>2032</v>
      </c>
      <c r="G45" s="1243" t="s">
        <v>1301</v>
      </c>
      <c r="H45" s="1243" t="s">
        <v>2032</v>
      </c>
    </row>
    <row r="46" ht="16.5" spans="1:8">
      <c r="A46" s="1243" t="s">
        <v>315</v>
      </c>
      <c r="B46" s="1243" t="s">
        <v>2094</v>
      </c>
      <c r="C46" s="1243" t="s">
        <v>2512</v>
      </c>
      <c r="D46" s="1243" t="s">
        <v>2032</v>
      </c>
      <c r="E46" s="1243" t="s">
        <v>526</v>
      </c>
      <c r="F46" s="1243" t="s">
        <v>2032</v>
      </c>
      <c r="G46" s="1243" t="s">
        <v>594</v>
      </c>
      <c r="H46" s="1243" t="s">
        <v>2032</v>
      </c>
    </row>
    <row r="47" ht="16.5" spans="1:8">
      <c r="A47" s="1243" t="s">
        <v>476</v>
      </c>
      <c r="B47" s="1243" t="s">
        <v>2094</v>
      </c>
      <c r="C47" s="1243" t="s">
        <v>424</v>
      </c>
      <c r="D47" s="1243" t="s">
        <v>2032</v>
      </c>
      <c r="E47" s="1243" t="s">
        <v>484</v>
      </c>
      <c r="F47" s="1243" t="s">
        <v>2032</v>
      </c>
      <c r="G47" s="1243" t="s">
        <v>554</v>
      </c>
      <c r="H47" s="1243" t="s">
        <v>2032</v>
      </c>
    </row>
    <row r="48" ht="16.5" spans="1:8">
      <c r="A48" s="1243" t="s">
        <v>390</v>
      </c>
      <c r="B48" s="1243" t="s">
        <v>2094</v>
      </c>
      <c r="C48" s="1243" t="s">
        <v>1072</v>
      </c>
      <c r="D48" s="1243" t="s">
        <v>2032</v>
      </c>
      <c r="E48" s="1243" t="s">
        <v>512</v>
      </c>
      <c r="F48" s="1243" t="s">
        <v>2032</v>
      </c>
      <c r="G48" s="1243" t="s">
        <v>2505</v>
      </c>
      <c r="H48" s="1243" t="s">
        <v>2032</v>
      </c>
    </row>
    <row r="49" ht="16.5" spans="1:8">
      <c r="A49" s="1243" t="s">
        <v>676</v>
      </c>
      <c r="B49" s="1243" t="s">
        <v>2094</v>
      </c>
      <c r="C49" s="1243" t="s">
        <v>311</v>
      </c>
      <c r="D49" s="1243" t="s">
        <v>2032</v>
      </c>
      <c r="E49" s="1243" t="s">
        <v>550</v>
      </c>
      <c r="F49" s="1243" t="s">
        <v>2032</v>
      </c>
      <c r="G49" s="1243" t="s">
        <v>2513</v>
      </c>
      <c r="H49" s="1243" t="s">
        <v>2032</v>
      </c>
    </row>
    <row r="50" ht="16.5" spans="1:8">
      <c r="A50" s="1243" t="s">
        <v>382</v>
      </c>
      <c r="B50" s="1243" t="s">
        <v>2094</v>
      </c>
      <c r="C50" s="1243" t="s">
        <v>364</v>
      </c>
      <c r="D50" s="1243" t="s">
        <v>2032</v>
      </c>
      <c r="E50" s="1243" t="s">
        <v>558</v>
      </c>
      <c r="F50" s="1243" t="s">
        <v>2032</v>
      </c>
      <c r="G50" s="1243" t="s">
        <v>2538</v>
      </c>
      <c r="H50" s="1243" t="s">
        <v>2032</v>
      </c>
    </row>
    <row r="51" ht="16.5" spans="1:8">
      <c r="A51" s="1243" t="s">
        <v>919</v>
      </c>
      <c r="B51" s="1243" t="s">
        <v>2094</v>
      </c>
      <c r="C51" s="1243" t="s">
        <v>384</v>
      </c>
      <c r="D51" s="1243" t="s">
        <v>2032</v>
      </c>
      <c r="E51" s="1243" t="s">
        <v>522</v>
      </c>
      <c r="F51" s="1243" t="s">
        <v>2032</v>
      </c>
      <c r="G51" s="1243" t="s">
        <v>1251</v>
      </c>
      <c r="H51" s="1243" t="s">
        <v>2032</v>
      </c>
    </row>
    <row r="52" ht="16.5" spans="1:8">
      <c r="A52" s="1243" t="s">
        <v>398</v>
      </c>
      <c r="B52" s="1243" t="s">
        <v>2094</v>
      </c>
      <c r="C52" s="1243" t="s">
        <v>1079</v>
      </c>
      <c r="D52" s="1243" t="s">
        <v>2032</v>
      </c>
      <c r="E52" s="1243" t="s">
        <v>294</v>
      </c>
      <c r="F52" s="1243" t="s">
        <v>2032</v>
      </c>
      <c r="G52" s="1243" t="s">
        <v>608</v>
      </c>
      <c r="H52" s="1243" t="s">
        <v>2032</v>
      </c>
    </row>
    <row r="53" ht="16.5" spans="1:8">
      <c r="A53" s="1243" t="s">
        <v>684</v>
      </c>
      <c r="B53" s="1243" t="s">
        <v>2094</v>
      </c>
      <c r="C53" s="1243" t="s">
        <v>339</v>
      </c>
      <c r="D53" s="1243" t="s">
        <v>2032</v>
      </c>
      <c r="E53" s="1243" t="s">
        <v>566</v>
      </c>
      <c r="F53" s="1243" t="s">
        <v>2032</v>
      </c>
      <c r="G53" s="1243" t="s">
        <v>613</v>
      </c>
      <c r="H53" s="1243" t="s">
        <v>2032</v>
      </c>
    </row>
    <row r="54" ht="16.5" spans="1:8">
      <c r="A54" s="1243" t="s">
        <v>323</v>
      </c>
      <c r="B54" s="1243" t="s">
        <v>2094</v>
      </c>
      <c r="C54" s="1243" t="s">
        <v>347</v>
      </c>
      <c r="D54" s="1243" t="s">
        <v>2032</v>
      </c>
      <c r="E54" s="1243" t="s">
        <v>615</v>
      </c>
      <c r="F54" s="1243" t="s">
        <v>2032</v>
      </c>
      <c r="G54" s="1243" t="s">
        <v>635</v>
      </c>
      <c r="H54" s="1243" t="s">
        <v>2032</v>
      </c>
    </row>
    <row r="55" ht="16.5" spans="1:8">
      <c r="A55" s="1243" t="s">
        <v>438</v>
      </c>
      <c r="B55" s="1243" t="s">
        <v>2094</v>
      </c>
      <c r="C55" s="1243" t="s">
        <v>2515</v>
      </c>
      <c r="D55" s="1243" t="s">
        <v>2032</v>
      </c>
      <c r="E55" s="1243" t="s">
        <v>516</v>
      </c>
      <c r="F55" s="1243" t="s">
        <v>2032</v>
      </c>
      <c r="G55" s="1243" t="s">
        <v>1292</v>
      </c>
      <c r="H55" s="1243" t="s">
        <v>2032</v>
      </c>
    </row>
    <row r="56" ht="16.5" spans="1:8">
      <c r="A56" s="1243" t="s">
        <v>331</v>
      </c>
      <c r="B56" s="1243" t="s">
        <v>2094</v>
      </c>
      <c r="C56" s="1243" t="s">
        <v>556</v>
      </c>
      <c r="D56" s="1243" t="s">
        <v>2032</v>
      </c>
      <c r="E56" s="1243" t="s">
        <v>508</v>
      </c>
      <c r="F56" s="1243" t="s">
        <v>2032</v>
      </c>
      <c r="G56" s="1243" t="s">
        <v>534</v>
      </c>
      <c r="H56" s="1243" t="s">
        <v>2032</v>
      </c>
    </row>
    <row r="57" ht="16.5" spans="1:8">
      <c r="A57" s="1243" t="s">
        <v>345</v>
      </c>
      <c r="B57" s="1243" t="s">
        <v>2094</v>
      </c>
      <c r="C57" s="1243" t="s">
        <v>2524</v>
      </c>
      <c r="D57" s="1243" t="s">
        <v>2032</v>
      </c>
      <c r="E57" s="1243" t="s">
        <v>530</v>
      </c>
      <c r="F57" s="1243" t="s">
        <v>2032</v>
      </c>
      <c r="G57" s="1243" t="s">
        <v>370</v>
      </c>
      <c r="H57" s="1243" t="s">
        <v>2032</v>
      </c>
    </row>
    <row r="58" ht="16.5" spans="1:8">
      <c r="A58" s="1243" t="s">
        <v>414</v>
      </c>
      <c r="B58" s="1243" t="s">
        <v>2094</v>
      </c>
      <c r="C58" s="1243" t="s">
        <v>1094</v>
      </c>
      <c r="D58" s="1243" t="s">
        <v>2032</v>
      </c>
      <c r="E58" s="1243" t="s">
        <v>327</v>
      </c>
      <c r="F58" s="1243" t="s">
        <v>2032</v>
      </c>
      <c r="G58" s="1243" t="s">
        <v>648</v>
      </c>
      <c r="H58" s="1243" t="s">
        <v>2032</v>
      </c>
    </row>
    <row r="59" ht="16.5" spans="1:8">
      <c r="A59" s="1243" t="s">
        <v>406</v>
      </c>
      <c r="B59" s="1243" t="s">
        <v>2094</v>
      </c>
      <c r="C59" s="1243" t="s">
        <v>472</v>
      </c>
      <c r="D59" s="1243" t="s">
        <v>2032</v>
      </c>
      <c r="E59" s="1243" t="s">
        <v>751</v>
      </c>
      <c r="F59" s="1243" t="s">
        <v>2032</v>
      </c>
      <c r="G59" s="1243" t="s">
        <v>656</v>
      </c>
      <c r="H59" s="1243" t="s">
        <v>2032</v>
      </c>
    </row>
    <row r="60" ht="16.5" spans="1:8">
      <c r="A60" s="1243" t="s">
        <v>947</v>
      </c>
      <c r="B60" s="1243" t="s">
        <v>2094</v>
      </c>
      <c r="C60" s="1244"/>
      <c r="D60" s="1244"/>
      <c r="E60" s="1244"/>
      <c r="F60" s="1244"/>
      <c r="G60" s="1244"/>
      <c r="H60" s="1244"/>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S47"/>
  <sheetViews>
    <sheetView topLeftCell="A10" workbookViewId="0">
      <selection activeCell="C24" sqref="C24"/>
    </sheetView>
  </sheetViews>
  <sheetFormatPr defaultColWidth="8" defaultRowHeight="14.25"/>
  <cols>
    <col min="1" max="1" width="17.25" style="1643" customWidth="1"/>
    <col min="2" max="2" width="17.875" style="1643" customWidth="1"/>
    <col min="3" max="3" width="28.75" style="1643" customWidth="1"/>
    <col min="4" max="4" width="32.875" style="1643" customWidth="1"/>
    <col min="5" max="5" width="23.625" style="1643" customWidth="1"/>
    <col min="6" max="6" width="28.125" style="1643" customWidth="1"/>
    <col min="7" max="16384" width="8" style="1643"/>
  </cols>
  <sheetData>
    <row r="1" s="1654" customFormat="1" ht="35.1" customHeight="1" spans="1:6">
      <c r="A1" s="1660" t="s">
        <v>95</v>
      </c>
      <c r="B1" s="1660"/>
      <c r="C1" s="1660"/>
      <c r="D1" s="1660"/>
      <c r="E1" s="1660"/>
      <c r="F1" s="1660"/>
    </row>
    <row r="2" s="1655" customFormat="1" ht="26.1" customHeight="1" spans="1:6">
      <c r="A2" s="1661"/>
      <c r="B2" s="1662" t="s">
        <v>96</v>
      </c>
      <c r="C2" s="1663"/>
      <c r="D2" s="1663"/>
      <c r="E2" s="1663"/>
      <c r="F2" s="1664"/>
    </row>
    <row r="3" s="1655" customFormat="1" ht="21.95" customHeight="1" spans="1:6">
      <c r="A3" s="1665"/>
      <c r="B3" s="1664" t="s">
        <v>97</v>
      </c>
      <c r="C3" s="1664"/>
      <c r="D3" s="1664"/>
      <c r="E3" s="1664"/>
      <c r="F3" s="1664" t="s">
        <v>1</v>
      </c>
    </row>
    <row r="4" ht="17.1" customHeight="1" spans="1:19">
      <c r="A4" s="1666"/>
      <c r="B4" s="1667"/>
      <c r="C4" s="1667"/>
      <c r="D4" s="1667"/>
      <c r="E4" s="1667"/>
      <c r="F4" s="1667"/>
      <c r="G4" s="1667"/>
      <c r="H4" s="1667"/>
      <c r="I4" s="1667"/>
      <c r="J4" s="1667"/>
      <c r="K4" s="1667"/>
      <c r="L4" s="1667"/>
      <c r="M4" s="1667"/>
      <c r="N4" s="1666"/>
      <c r="O4" s="1666"/>
      <c r="P4" s="1696"/>
      <c r="Q4" s="1696"/>
      <c r="R4" s="1696"/>
      <c r="S4" s="1696"/>
    </row>
    <row r="5" s="1656" customFormat="1" ht="47.25" customHeight="1" spans="1:8">
      <c r="A5" s="1668" t="s">
        <v>98</v>
      </c>
      <c r="B5" s="1668"/>
      <c r="C5" s="1668"/>
      <c r="D5" s="1668"/>
      <c r="E5" s="1668"/>
      <c r="F5" s="1669" t="s">
        <v>99</v>
      </c>
      <c r="G5" s="1670"/>
      <c r="H5" s="1670"/>
    </row>
    <row r="6" s="1656" customFormat="1" spans="1:8">
      <c r="A6" s="1671" t="s">
        <v>100</v>
      </c>
      <c r="B6" s="1672" t="s">
        <v>95</v>
      </c>
      <c r="C6" s="1672"/>
      <c r="D6" s="1672"/>
      <c r="E6" s="1672"/>
      <c r="F6" s="1672"/>
      <c r="G6" s="1670"/>
      <c r="H6" s="1670"/>
    </row>
    <row r="7" s="1656" customFormat="1" spans="1:8">
      <c r="A7" s="1671" t="s">
        <v>101</v>
      </c>
      <c r="B7" s="1673" t="s">
        <v>102</v>
      </c>
      <c r="C7" s="1673"/>
      <c r="D7" s="1673"/>
      <c r="E7" s="1673"/>
      <c r="F7" s="1673"/>
      <c r="G7" s="1670"/>
      <c r="H7" s="1670"/>
    </row>
    <row r="8" s="1656" customFormat="1" spans="1:8">
      <c r="A8" s="1671" t="s">
        <v>103</v>
      </c>
      <c r="B8" s="1674" t="s">
        <v>104</v>
      </c>
      <c r="C8" s="1675"/>
      <c r="D8" s="1675"/>
      <c r="E8" s="1675"/>
      <c r="F8" s="1676"/>
      <c r="G8" s="1670"/>
      <c r="H8" s="1670"/>
    </row>
    <row r="9" s="1656" customFormat="1" ht="17.25" customHeight="1" spans="1:8">
      <c r="A9" s="1677" t="s">
        <v>105</v>
      </c>
      <c r="B9" s="1677" t="s">
        <v>106</v>
      </c>
      <c r="C9" s="1677" t="s">
        <v>107</v>
      </c>
      <c r="D9" s="1677" t="s">
        <v>108</v>
      </c>
      <c r="E9" s="1677" t="s">
        <v>109</v>
      </c>
      <c r="F9" s="1677" t="s">
        <v>110</v>
      </c>
      <c r="G9" s="1670"/>
      <c r="H9" s="1670"/>
    </row>
    <row r="10" s="1656" customFormat="1" ht="17.25" customHeight="1" spans="1:8">
      <c r="A10" s="1678" t="s">
        <v>111</v>
      </c>
      <c r="B10" s="1678" t="s">
        <v>112</v>
      </c>
      <c r="C10" s="1678" t="s">
        <v>113</v>
      </c>
      <c r="D10" s="1679" t="s">
        <v>114</v>
      </c>
      <c r="E10" s="1679">
        <v>2355609070</v>
      </c>
      <c r="F10" s="1680" t="s">
        <v>115</v>
      </c>
      <c r="G10" s="1670"/>
      <c r="H10" s="1670"/>
    </row>
    <row r="11" s="1656" customFormat="1" ht="17.25" customHeight="1" spans="1:8">
      <c r="A11" s="1678" t="s">
        <v>116</v>
      </c>
      <c r="B11" s="1678" t="s">
        <v>117</v>
      </c>
      <c r="C11" s="1678" t="s">
        <v>118</v>
      </c>
      <c r="D11" s="1679" t="s">
        <v>119</v>
      </c>
      <c r="E11" s="1679">
        <v>2355609076</v>
      </c>
      <c r="F11" s="1680" t="s">
        <v>120</v>
      </c>
      <c r="G11" s="1670"/>
      <c r="H11" s="1670"/>
    </row>
    <row r="12" s="1656" customFormat="1" ht="17.25" customHeight="1" spans="1:8">
      <c r="A12" s="1678" t="s">
        <v>121</v>
      </c>
      <c r="B12" s="1678" t="s">
        <v>122</v>
      </c>
      <c r="C12" s="1678">
        <v>18025387451</v>
      </c>
      <c r="D12" s="1679" t="s">
        <v>123</v>
      </c>
      <c r="E12" s="1681">
        <v>2355609077</v>
      </c>
      <c r="F12" s="1682"/>
      <c r="G12" s="1670"/>
      <c r="H12" s="1670"/>
    </row>
    <row r="13" s="1656" customFormat="1" ht="17.25" customHeight="1" spans="1:8">
      <c r="A13" s="1678" t="s">
        <v>121</v>
      </c>
      <c r="B13" s="1678" t="s">
        <v>124</v>
      </c>
      <c r="C13" s="1678">
        <v>18038022418</v>
      </c>
      <c r="D13" s="1679" t="s">
        <v>123</v>
      </c>
      <c r="E13" s="1681">
        <v>2355609089</v>
      </c>
      <c r="F13" s="1682"/>
      <c r="G13" s="1670"/>
      <c r="H13" s="1670"/>
    </row>
    <row r="14" s="1656" customFormat="1" ht="17.25" customHeight="1" spans="1:8">
      <c r="A14" s="1678" t="s">
        <v>125</v>
      </c>
      <c r="B14" s="1678" t="s">
        <v>126</v>
      </c>
      <c r="C14" s="1678">
        <v>18023587452</v>
      </c>
      <c r="D14" s="1679" t="s">
        <v>119</v>
      </c>
      <c r="E14" s="1681">
        <v>2355609074</v>
      </c>
      <c r="F14" s="1680" t="s">
        <v>127</v>
      </c>
      <c r="G14" s="1670"/>
      <c r="H14" s="1670"/>
    </row>
    <row r="15" s="1656" customFormat="1" ht="17.25" customHeight="1" spans="1:8">
      <c r="A15" s="1678" t="s">
        <v>125</v>
      </c>
      <c r="B15" s="1678" t="s">
        <v>128</v>
      </c>
      <c r="C15" s="1678">
        <v>18025387437</v>
      </c>
      <c r="D15" s="1679" t="s">
        <v>119</v>
      </c>
      <c r="E15" s="1681">
        <v>2355609072</v>
      </c>
      <c r="F15" s="1682"/>
      <c r="G15" s="1670"/>
      <c r="H15" s="1670"/>
    </row>
    <row r="16" s="1656" customFormat="1" ht="17.25" customHeight="1" spans="1:8">
      <c r="A16" s="1678" t="s">
        <v>125</v>
      </c>
      <c r="B16" s="1678" t="s">
        <v>129</v>
      </c>
      <c r="C16" s="1678" t="s">
        <v>130</v>
      </c>
      <c r="D16" s="1679" t="s">
        <v>119</v>
      </c>
      <c r="E16" s="1681">
        <v>1535816966</v>
      </c>
      <c r="F16" s="1682" t="s">
        <v>131</v>
      </c>
      <c r="G16" s="1670"/>
      <c r="H16" s="1670"/>
    </row>
    <row r="17" s="1656" customFormat="1" ht="17.25" customHeight="1" spans="1:8">
      <c r="A17" s="1678" t="s">
        <v>125</v>
      </c>
      <c r="B17" s="1678" t="s">
        <v>132</v>
      </c>
      <c r="C17" s="1678" t="s">
        <v>133</v>
      </c>
      <c r="D17" s="1679" t="s">
        <v>119</v>
      </c>
      <c r="E17" s="1681">
        <v>2355609084</v>
      </c>
      <c r="F17" s="1682" t="s">
        <v>134</v>
      </c>
      <c r="G17" s="1670"/>
      <c r="H17" s="1670"/>
    </row>
    <row r="18" s="1656" customFormat="1" ht="17.25" customHeight="1" spans="1:8">
      <c r="A18" s="1678" t="s">
        <v>125</v>
      </c>
      <c r="B18" s="1678" t="s">
        <v>135</v>
      </c>
      <c r="C18" s="1678">
        <v>18018749283</v>
      </c>
      <c r="D18" s="1679" t="s">
        <v>119</v>
      </c>
      <c r="E18" s="1681">
        <v>2355609083</v>
      </c>
      <c r="F18" s="1683" t="s">
        <v>136</v>
      </c>
      <c r="G18" s="1670"/>
      <c r="H18" s="1670"/>
    </row>
    <row r="19" s="1656" customFormat="1" ht="17.25" customHeight="1" spans="1:8">
      <c r="A19" s="1678" t="s">
        <v>125</v>
      </c>
      <c r="B19" s="1678" t="s">
        <v>137</v>
      </c>
      <c r="C19" s="1678">
        <v>18002569463</v>
      </c>
      <c r="D19" s="1679" t="s">
        <v>119</v>
      </c>
      <c r="E19" s="1681">
        <v>2355609085</v>
      </c>
      <c r="F19" s="1682" t="s">
        <v>138</v>
      </c>
      <c r="G19" s="1670"/>
      <c r="H19" s="1670"/>
    </row>
    <row r="20" s="1656" customFormat="1" ht="17.25" customHeight="1" spans="1:8">
      <c r="A20" s="1678" t="s">
        <v>125</v>
      </c>
      <c r="B20" s="1678" t="s">
        <v>139</v>
      </c>
      <c r="C20" s="1678">
        <v>18025387450</v>
      </c>
      <c r="D20" s="1679" t="s">
        <v>119</v>
      </c>
      <c r="E20" s="1681">
        <v>2355609072</v>
      </c>
      <c r="F20" s="1682"/>
      <c r="G20" s="1670"/>
      <c r="H20" s="1670"/>
    </row>
    <row r="21" s="1656" customFormat="1" ht="17.25" customHeight="1" spans="1:8">
      <c r="A21" s="1678" t="s">
        <v>140</v>
      </c>
      <c r="B21" s="1678" t="s">
        <v>141</v>
      </c>
      <c r="C21" s="1678">
        <v>18038054438</v>
      </c>
      <c r="D21" s="1684" t="s">
        <v>142</v>
      </c>
      <c r="E21" s="1685"/>
      <c r="F21" s="1679"/>
      <c r="G21" s="1670"/>
      <c r="H21" s="1670"/>
    </row>
    <row r="22" s="1656" customFormat="1" ht="17.25" customHeight="1" spans="1:8">
      <c r="A22" s="1678" t="s">
        <v>143</v>
      </c>
      <c r="B22" s="1678" t="s">
        <v>144</v>
      </c>
      <c r="C22" s="1678">
        <v>18038021758</v>
      </c>
      <c r="D22" s="1679" t="s">
        <v>145</v>
      </c>
      <c r="E22" s="1679">
        <v>2355609079</v>
      </c>
      <c r="F22" s="1679"/>
      <c r="G22" s="1670"/>
      <c r="H22" s="1670"/>
    </row>
    <row r="23" s="1656" customFormat="1" ht="17.25" customHeight="1" spans="1:8">
      <c r="A23" s="1678" t="s">
        <v>146</v>
      </c>
      <c r="B23" s="1678" t="s">
        <v>147</v>
      </c>
      <c r="C23" s="1678">
        <v>18035022408</v>
      </c>
      <c r="D23" s="1679" t="s">
        <v>148</v>
      </c>
      <c r="E23" s="1679">
        <v>2355609080</v>
      </c>
      <c r="F23" s="1679"/>
      <c r="G23" s="1670"/>
      <c r="H23" s="1670"/>
    </row>
    <row r="24" s="1656" customFormat="1" ht="17.25" customHeight="1" spans="1:8">
      <c r="A24" s="1678" t="s">
        <v>149</v>
      </c>
      <c r="B24" s="1678" t="s">
        <v>150</v>
      </c>
      <c r="C24" s="1678"/>
      <c r="D24" s="1679" t="s">
        <v>151</v>
      </c>
      <c r="E24" s="1679" t="s">
        <v>152</v>
      </c>
      <c r="F24" s="1686"/>
      <c r="G24" s="1670"/>
      <c r="H24" s="1670"/>
    </row>
    <row r="25" s="1656" customFormat="1" ht="17.25" customHeight="1" spans="1:8">
      <c r="A25" s="1678" t="s">
        <v>153</v>
      </c>
      <c r="B25" s="1678" t="s">
        <v>154</v>
      </c>
      <c r="C25" s="1678">
        <v>18038021738</v>
      </c>
      <c r="D25" s="1679" t="s">
        <v>155</v>
      </c>
      <c r="E25" s="1679">
        <v>2355609081</v>
      </c>
      <c r="F25" s="1679"/>
      <c r="G25" s="1670"/>
      <c r="H25" s="1670"/>
    </row>
    <row r="26" s="1656" customFormat="1" ht="17.25" customHeight="1" spans="1:8">
      <c r="A26" s="1678" t="s">
        <v>156</v>
      </c>
      <c r="B26" s="1678" t="s">
        <v>157</v>
      </c>
      <c r="C26" s="1678">
        <v>18038023508</v>
      </c>
      <c r="D26" s="1679" t="s">
        <v>158</v>
      </c>
      <c r="E26" s="1679">
        <v>2355609083</v>
      </c>
      <c r="F26" s="1679"/>
      <c r="G26" s="1670"/>
      <c r="H26" s="1670"/>
    </row>
    <row r="27" s="1657" customFormat="1" ht="28.5" customHeight="1" spans="1:8">
      <c r="A27" s="1687" t="s">
        <v>159</v>
      </c>
      <c r="B27" s="1687"/>
      <c r="G27" s="1688"/>
      <c r="H27" s="1688"/>
    </row>
    <row r="28" s="1656" customFormat="1" spans="1:8">
      <c r="A28" s="1689" t="s">
        <v>160</v>
      </c>
      <c r="B28" s="1689"/>
      <c r="C28" s="1689"/>
      <c r="D28" s="1690" t="s">
        <v>161</v>
      </c>
      <c r="E28" s="1690"/>
      <c r="G28" s="1670"/>
      <c r="H28" s="1670"/>
    </row>
    <row r="29" s="1656" customFormat="1" spans="1:8">
      <c r="A29" s="1689" t="s">
        <v>162</v>
      </c>
      <c r="B29" s="1689"/>
      <c r="C29" s="1689"/>
      <c r="D29" s="1690"/>
      <c r="E29" s="1690"/>
      <c r="G29" s="1670"/>
      <c r="H29" s="1670"/>
    </row>
    <row r="30" s="1656" customFormat="1" spans="1:8">
      <c r="A30" s="1689"/>
      <c r="B30" s="1689"/>
      <c r="C30" s="1689"/>
      <c r="D30" s="1690"/>
      <c r="E30" s="1690"/>
      <c r="G30" s="1670"/>
      <c r="H30" s="1670"/>
    </row>
    <row r="31" s="1656" customFormat="1" spans="1:8">
      <c r="A31" s="1689" t="s">
        <v>163</v>
      </c>
      <c r="B31" s="1689"/>
      <c r="C31" s="1689"/>
      <c r="D31" s="1690" t="s">
        <v>161</v>
      </c>
      <c r="E31" s="1690"/>
      <c r="G31" s="1670"/>
      <c r="H31" s="1670"/>
    </row>
    <row r="32" s="1656" customFormat="1" spans="1:8">
      <c r="A32" s="1689" t="s">
        <v>164</v>
      </c>
      <c r="B32" s="1689"/>
      <c r="C32" s="1689"/>
      <c r="D32" s="1690"/>
      <c r="E32" s="1690"/>
      <c r="G32" s="1670"/>
      <c r="H32" s="1670"/>
    </row>
    <row r="33" s="1656" customFormat="1" ht="12.95" customHeight="1" spans="1:8">
      <c r="A33" s="1689"/>
      <c r="B33" s="1689"/>
      <c r="C33" s="1689"/>
      <c r="D33" s="1690"/>
      <c r="E33" s="1690"/>
      <c r="G33" s="1670"/>
      <c r="H33" s="1670"/>
    </row>
    <row r="34" s="1656" customFormat="1" spans="1:8">
      <c r="A34" s="1689"/>
      <c r="B34" s="1689"/>
      <c r="C34" s="1689"/>
      <c r="D34" s="1690"/>
      <c r="E34" s="1690"/>
      <c r="G34" s="1670"/>
      <c r="H34" s="1670"/>
    </row>
    <row r="35" s="1656" customFormat="1" spans="1:8">
      <c r="A35" s="1689" t="s">
        <v>165</v>
      </c>
      <c r="B35" s="1689"/>
      <c r="C35" s="1689"/>
      <c r="D35" s="1690" t="s">
        <v>166</v>
      </c>
      <c r="E35" s="1690"/>
      <c r="G35" s="1670"/>
      <c r="H35" s="1670"/>
    </row>
    <row r="36" s="1656" customFormat="1" spans="1:8">
      <c r="A36" s="1689" t="s">
        <v>167</v>
      </c>
      <c r="B36" s="1670"/>
      <c r="C36" s="1670"/>
      <c r="D36" s="1670"/>
      <c r="E36" s="1670"/>
      <c r="G36" s="1670"/>
      <c r="H36" s="1670"/>
    </row>
    <row r="37" s="1656" customFormat="1" spans="1:8">
      <c r="A37" s="1689"/>
      <c r="B37" s="1670"/>
      <c r="C37" s="1670"/>
      <c r="D37" s="1670"/>
      <c r="E37" s="1670"/>
      <c r="G37" s="1670"/>
      <c r="H37" s="1670"/>
    </row>
    <row r="38" s="1656" customFormat="1" spans="1:8">
      <c r="A38" s="1690"/>
      <c r="B38" s="1670"/>
      <c r="C38" s="1670"/>
      <c r="D38" s="1670"/>
      <c r="E38" s="1670"/>
      <c r="G38" s="1670"/>
      <c r="H38" s="1670"/>
    </row>
    <row r="39" s="1658" customFormat="1" spans="1:8">
      <c r="A39" s="1691" t="s">
        <v>168</v>
      </c>
      <c r="D39" s="1658" t="s">
        <v>169</v>
      </c>
      <c r="G39" s="1690"/>
      <c r="H39" s="1690"/>
    </row>
    <row r="40" s="1658" customFormat="1" spans="1:8">
      <c r="A40" s="1658" t="s">
        <v>170</v>
      </c>
      <c r="G40" s="1690"/>
      <c r="H40" s="1690"/>
    </row>
    <row r="41" s="1656" customFormat="1" ht="12.75" spans="7:8">
      <c r="G41" s="1670"/>
      <c r="H41" s="1670"/>
    </row>
    <row r="42" s="1659" customFormat="1" ht="20.25" customHeight="1" spans="1:4">
      <c r="A42" s="1692" t="s">
        <v>171</v>
      </c>
      <c r="D42" s="1692" t="s">
        <v>172</v>
      </c>
    </row>
    <row r="44" spans="1:4">
      <c r="A44" s="1693"/>
      <c r="C44" s="1693"/>
      <c r="D44" s="1693"/>
    </row>
    <row r="45" s="1656" customFormat="1" spans="1:8">
      <c r="A45" s="1694" t="s">
        <v>173</v>
      </c>
      <c r="B45" s="1694"/>
      <c r="C45" s="1694"/>
      <c r="D45" s="1695" t="s">
        <v>174</v>
      </c>
      <c r="E45" s="1690"/>
      <c r="G45" s="1670"/>
      <c r="H45" s="1670"/>
    </row>
    <row r="46" s="1656" customFormat="1" spans="1:8">
      <c r="A46" s="1694" t="s">
        <v>175</v>
      </c>
      <c r="B46" s="1694"/>
      <c r="C46" s="1694"/>
      <c r="D46" s="1695"/>
      <c r="E46" s="1690"/>
      <c r="G46" s="1670"/>
      <c r="H46" s="1670"/>
    </row>
    <row r="47" s="1656" customFormat="1" spans="1:8">
      <c r="A47" s="1694" t="s">
        <v>176</v>
      </c>
      <c r="B47" s="1694"/>
      <c r="C47" s="1694"/>
      <c r="D47" s="1695"/>
      <c r="E47" s="1690"/>
      <c r="G47" s="1670"/>
      <c r="H47" s="1670"/>
    </row>
  </sheetData>
  <mergeCells count="12">
    <mergeCell ref="A1:F1"/>
    <mergeCell ref="B3:E3"/>
    <mergeCell ref="B4:M4"/>
    <mergeCell ref="A5:E5"/>
    <mergeCell ref="B6:F6"/>
    <mergeCell ref="B7:F7"/>
    <mergeCell ref="B8:F8"/>
    <mergeCell ref="A28:C28"/>
    <mergeCell ref="A31:C31"/>
    <mergeCell ref="A32:C32"/>
    <mergeCell ref="A45:C45"/>
    <mergeCell ref="A47:C47"/>
  </mergeCells>
  <hyperlinks>
    <hyperlink ref="F5" location="价格目录!E3" display="返回目录"/>
    <hyperlink ref="F10" r:id="rId2" display="KXDLU@126.com"/>
    <hyperlink ref="F18" r:id="rId3" display="2355609083@QQ.COM"/>
    <hyperlink ref="F14" r:id="rId4" display="2355609074@qq.com" tooltip="mailto:2355609074@qq.com"/>
    <hyperlink ref="F11" r:id="rId5" display="2355609076@qq.com"/>
  </hyperlinks>
  <pageMargins left="0.75" right="0.75" top="1" bottom="1" header="0.5" footer="0.5"/>
  <pageSetup paperSize="1" orientation="portrait" horizontalDpi="200" verticalDpi="200"/>
  <headerFooter alignWithMargins="0" scaleWithDoc="0"/>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L81"/>
  <sheetViews>
    <sheetView workbookViewId="0">
      <selection activeCell="L70" sqref="L70"/>
    </sheetView>
  </sheetViews>
  <sheetFormatPr defaultColWidth="9" defaultRowHeight="14.25"/>
  <cols>
    <col min="1" max="1" width="22.125" customWidth="1"/>
    <col min="2" max="10" width="10.625" customWidth="1"/>
  </cols>
  <sheetData>
    <row r="1" ht="33.75" spans="1:10">
      <c r="A1" s="1217"/>
      <c r="B1" s="1217"/>
      <c r="C1" s="581" t="s">
        <v>95</v>
      </c>
      <c r="D1" s="581"/>
      <c r="E1" s="581"/>
      <c r="F1" s="581"/>
      <c r="G1" s="581"/>
      <c r="H1" s="581"/>
      <c r="I1" s="581"/>
      <c r="J1" s="581"/>
    </row>
    <row r="2" ht="18.75" spans="1:10">
      <c r="A2" s="1217"/>
      <c r="B2" s="1217"/>
      <c r="C2" s="32" t="s">
        <v>216</v>
      </c>
      <c r="D2" s="32"/>
      <c r="E2" s="32"/>
      <c r="F2" s="32"/>
      <c r="G2" s="32"/>
      <c r="H2" s="32"/>
      <c r="I2" s="32"/>
      <c r="J2" s="32"/>
    </row>
    <row r="3" spans="1:10">
      <c r="A3" s="1217"/>
      <c r="B3" s="1217"/>
      <c r="C3" s="1218" t="s">
        <v>2261</v>
      </c>
      <c r="D3" s="1219"/>
      <c r="E3" s="1219"/>
      <c r="F3" s="1219"/>
      <c r="G3" s="1219"/>
      <c r="H3" s="1219"/>
      <c r="I3" s="1219"/>
      <c r="J3" s="1219"/>
    </row>
    <row r="4" ht="35.25" spans="1:12">
      <c r="A4" s="1220"/>
      <c r="B4" s="1220"/>
      <c r="C4" s="1221"/>
      <c r="D4" s="1222" t="s">
        <v>2578</v>
      </c>
      <c r="E4" s="1221"/>
      <c r="F4" s="1221"/>
      <c r="G4" s="1221"/>
      <c r="H4" s="1221"/>
      <c r="I4" s="1221"/>
      <c r="J4" s="1220"/>
      <c r="L4" s="147"/>
    </row>
    <row r="5" ht="15" spans="1:10">
      <c r="A5" s="1223" t="s">
        <v>2579</v>
      </c>
      <c r="B5" s="1223"/>
      <c r="C5" s="1224"/>
      <c r="D5" s="1225" t="s">
        <v>2580</v>
      </c>
      <c r="E5" s="1226"/>
      <c r="F5" s="1226"/>
      <c r="G5" s="1226"/>
      <c r="H5" s="1226"/>
      <c r="I5" s="1224"/>
      <c r="J5" s="1233" t="s">
        <v>99</v>
      </c>
    </row>
    <row r="6" customFormat="1" ht="25" customHeight="1" spans="1:10">
      <c r="A6" s="1227" t="s">
        <v>775</v>
      </c>
      <c r="B6" s="1228">
        <v>1</v>
      </c>
      <c r="C6" s="1229">
        <v>2</v>
      </c>
      <c r="D6" s="1228">
        <v>3</v>
      </c>
      <c r="E6" s="1229">
        <v>4</v>
      </c>
      <c r="F6" s="1230">
        <v>5</v>
      </c>
      <c r="G6" s="1229">
        <v>6</v>
      </c>
      <c r="H6" s="1230">
        <v>7</v>
      </c>
      <c r="I6" s="1229">
        <v>8</v>
      </c>
      <c r="J6" s="1234">
        <v>9</v>
      </c>
    </row>
    <row r="7" s="1216" customFormat="1" ht="15" spans="1:10">
      <c r="A7" s="1231" t="s">
        <v>1355</v>
      </c>
      <c r="B7" s="1232">
        <v>104.013</v>
      </c>
      <c r="C7" s="1232">
        <v>134.589</v>
      </c>
      <c r="D7" s="1232">
        <v>124.299</v>
      </c>
      <c r="E7" s="1232">
        <v>141.939</v>
      </c>
      <c r="F7" s="1232">
        <v>151.683</v>
      </c>
      <c r="G7" s="1232">
        <v>144.585</v>
      </c>
      <c r="H7" s="1232">
        <v>176.925</v>
      </c>
      <c r="I7" s="1232">
        <v>218.673</v>
      </c>
      <c r="J7" s="1232">
        <v>313.047</v>
      </c>
    </row>
    <row r="8" s="1216" customFormat="1" ht="15" spans="1:10">
      <c r="A8" s="1231" t="s">
        <v>1364</v>
      </c>
      <c r="B8" s="1232">
        <v>120.183</v>
      </c>
      <c r="C8" s="1232">
        <v>158.109</v>
      </c>
      <c r="D8" s="1232">
        <v>149.289</v>
      </c>
      <c r="E8" s="1232">
        <v>166.635</v>
      </c>
      <c r="F8" s="1232">
        <v>186.963</v>
      </c>
      <c r="G8" s="1232">
        <v>182.511</v>
      </c>
      <c r="H8" s="1232">
        <v>215.439</v>
      </c>
      <c r="I8" s="1232">
        <v>268.359</v>
      </c>
      <c r="J8" s="1232">
        <v>376.257</v>
      </c>
    </row>
    <row r="9" s="1216" customFormat="1" ht="15" spans="1:10">
      <c r="A9" s="1231" t="s">
        <v>1373</v>
      </c>
      <c r="B9" s="1232">
        <v>145.278</v>
      </c>
      <c r="C9" s="1232">
        <v>190.554</v>
      </c>
      <c r="D9" s="1232">
        <v>183.204</v>
      </c>
      <c r="E9" s="1232">
        <v>199.962</v>
      </c>
      <c r="F9" s="1232">
        <v>240.618</v>
      </c>
      <c r="G9" s="1232">
        <v>229.362</v>
      </c>
      <c r="H9" s="1232">
        <v>262.878</v>
      </c>
      <c r="I9" s="1232">
        <v>326.97</v>
      </c>
      <c r="J9" s="1232">
        <v>448.392</v>
      </c>
    </row>
    <row r="10" s="1216" customFormat="1" ht="15" spans="1:10">
      <c r="A10" s="1231" t="s">
        <v>1383</v>
      </c>
      <c r="B10" s="1232">
        <v>161.448</v>
      </c>
      <c r="C10" s="1232">
        <v>214.074</v>
      </c>
      <c r="D10" s="1232">
        <v>208.194</v>
      </c>
      <c r="E10" s="1232">
        <v>224.364</v>
      </c>
      <c r="F10" s="1232">
        <v>275.898</v>
      </c>
      <c r="G10" s="1232">
        <v>267.288</v>
      </c>
      <c r="H10" s="1232">
        <v>301.392</v>
      </c>
      <c r="I10" s="1232">
        <v>376.656</v>
      </c>
      <c r="J10" s="1232">
        <v>511.602</v>
      </c>
    </row>
    <row r="11" s="1216" customFormat="1" ht="15" spans="1:10">
      <c r="A11" s="1231" t="s">
        <v>1393</v>
      </c>
      <c r="B11" s="1232">
        <v>186.543</v>
      </c>
      <c r="C11" s="1232">
        <v>246.813</v>
      </c>
      <c r="D11" s="1232">
        <v>242.109</v>
      </c>
      <c r="E11" s="1232">
        <v>258.279</v>
      </c>
      <c r="F11" s="1232">
        <v>329.553</v>
      </c>
      <c r="G11" s="1232">
        <v>313.845</v>
      </c>
      <c r="H11" s="1232">
        <v>348.831</v>
      </c>
      <c r="I11" s="1232">
        <v>435.267</v>
      </c>
      <c r="J11" s="1232">
        <v>583.737</v>
      </c>
    </row>
    <row r="12" s="1216" customFormat="1" ht="15" spans="1:10">
      <c r="A12" s="1231" t="s">
        <v>1403</v>
      </c>
      <c r="B12" s="1232">
        <v>212.625</v>
      </c>
      <c r="C12" s="1232">
        <v>281.127</v>
      </c>
      <c r="D12" s="1232">
        <v>275.247</v>
      </c>
      <c r="E12" s="1232">
        <v>292.593</v>
      </c>
      <c r="F12" s="1232">
        <v>373.863</v>
      </c>
      <c r="G12" s="1232">
        <v>361.389</v>
      </c>
      <c r="H12" s="1232">
        <v>400.785</v>
      </c>
      <c r="I12" s="1232">
        <v>495.453</v>
      </c>
      <c r="J12" s="1232">
        <v>657.153</v>
      </c>
    </row>
    <row r="13" s="1216" customFormat="1" ht="15" spans="1:10">
      <c r="A13" s="1231" t="s">
        <v>1414</v>
      </c>
      <c r="B13" s="1232">
        <v>237.132</v>
      </c>
      <c r="C13" s="1232">
        <v>313.866</v>
      </c>
      <c r="D13" s="1232">
        <v>306.81</v>
      </c>
      <c r="E13" s="1232">
        <v>325.332</v>
      </c>
      <c r="F13" s="1232">
        <v>426.048</v>
      </c>
      <c r="G13" s="1232">
        <v>407.358</v>
      </c>
      <c r="H13" s="1232">
        <v>451.164</v>
      </c>
      <c r="I13" s="1232">
        <v>554.064</v>
      </c>
      <c r="J13" s="1232">
        <v>728.994</v>
      </c>
    </row>
    <row r="14" s="1216" customFormat="1" ht="15" spans="1:10">
      <c r="A14" s="1231" t="s">
        <v>1425</v>
      </c>
      <c r="B14" s="1232">
        <v>252.714</v>
      </c>
      <c r="C14" s="1232">
        <v>337.68</v>
      </c>
      <c r="D14" s="1232">
        <v>329.448</v>
      </c>
      <c r="E14" s="1232">
        <v>349.146</v>
      </c>
      <c r="F14" s="1232">
        <v>459.858</v>
      </c>
      <c r="G14" s="1232">
        <v>444.402</v>
      </c>
      <c r="H14" s="1232">
        <v>492.618</v>
      </c>
      <c r="I14" s="1232">
        <v>603.75</v>
      </c>
      <c r="J14" s="1232">
        <v>791.91</v>
      </c>
    </row>
    <row r="15" s="1216" customFormat="1" ht="15" spans="1:10">
      <c r="A15" s="1231" t="s">
        <v>1436</v>
      </c>
      <c r="B15" s="1232">
        <v>277.221</v>
      </c>
      <c r="C15" s="1232">
        <v>370.419</v>
      </c>
      <c r="D15" s="1232">
        <v>361.011</v>
      </c>
      <c r="E15" s="1232">
        <v>381.885</v>
      </c>
      <c r="F15" s="1232">
        <v>512.043</v>
      </c>
      <c r="G15" s="1232">
        <v>490.371</v>
      </c>
      <c r="H15" s="1232">
        <v>542.997</v>
      </c>
      <c r="I15" s="1232">
        <v>662.361</v>
      </c>
      <c r="J15" s="1232">
        <v>863.751</v>
      </c>
    </row>
    <row r="16" s="1216" customFormat="1" ht="15" spans="1:10">
      <c r="A16" s="1231" t="s">
        <v>1447</v>
      </c>
      <c r="B16" s="1232">
        <v>292.803</v>
      </c>
      <c r="C16" s="1232">
        <v>394.233</v>
      </c>
      <c r="D16" s="1232">
        <v>383.649</v>
      </c>
      <c r="E16" s="1232">
        <v>405.699</v>
      </c>
      <c r="F16" s="1232">
        <v>545.853</v>
      </c>
      <c r="G16" s="1232">
        <v>527.415</v>
      </c>
      <c r="H16" s="1232">
        <v>584.451</v>
      </c>
      <c r="I16" s="1232">
        <v>712.047</v>
      </c>
      <c r="J16" s="1232">
        <v>926.667</v>
      </c>
    </row>
    <row r="17" s="1216" customFormat="1" ht="15" spans="1:10">
      <c r="A17" s="1231" t="s">
        <v>1458</v>
      </c>
      <c r="B17" s="1232">
        <v>316.428</v>
      </c>
      <c r="C17" s="1232">
        <v>425.796</v>
      </c>
      <c r="D17" s="1232">
        <v>414.918</v>
      </c>
      <c r="E17" s="1232">
        <v>438.732</v>
      </c>
      <c r="F17" s="1232">
        <v>595.098</v>
      </c>
      <c r="G17" s="1232">
        <v>573.384</v>
      </c>
      <c r="H17" s="1232">
        <v>630.42</v>
      </c>
      <c r="I17" s="1232">
        <v>765.66</v>
      </c>
      <c r="J17" s="1232">
        <v>992.334</v>
      </c>
    </row>
    <row r="18" s="1216" customFormat="1" ht="15" spans="1:10">
      <c r="A18" s="1231" t="s">
        <v>1469</v>
      </c>
      <c r="B18" s="1232">
        <v>341.628</v>
      </c>
      <c r="C18" s="1232">
        <v>458.934</v>
      </c>
      <c r="D18" s="1232">
        <v>447.762</v>
      </c>
      <c r="E18" s="1232">
        <v>473.34</v>
      </c>
      <c r="F18" s="1232">
        <v>636.468</v>
      </c>
      <c r="G18" s="1232">
        <v>620.928</v>
      </c>
      <c r="H18" s="1232">
        <v>677.964</v>
      </c>
      <c r="I18" s="1232">
        <v>820.848</v>
      </c>
      <c r="J18" s="1232">
        <v>1059.576</v>
      </c>
    </row>
    <row r="19" s="1216" customFormat="1" ht="15" spans="1:10">
      <c r="A19" s="1231" t="s">
        <v>1480</v>
      </c>
      <c r="B19" s="1232">
        <v>365.253</v>
      </c>
      <c r="C19" s="1232">
        <v>490.497</v>
      </c>
      <c r="D19" s="1232">
        <v>479.031</v>
      </c>
      <c r="E19" s="1232">
        <v>506.373</v>
      </c>
      <c r="F19" s="1232">
        <v>685.713</v>
      </c>
      <c r="G19" s="1232">
        <v>666.897</v>
      </c>
      <c r="H19" s="1232">
        <v>723.933</v>
      </c>
      <c r="I19" s="1232">
        <v>874.461</v>
      </c>
      <c r="J19" s="1232">
        <v>1125.243</v>
      </c>
    </row>
    <row r="20" s="1216" customFormat="1" ht="15" spans="1:10">
      <c r="A20" s="1231" t="s">
        <v>1490</v>
      </c>
      <c r="B20" s="1232">
        <v>379.953</v>
      </c>
      <c r="C20" s="1232">
        <v>513.135</v>
      </c>
      <c r="D20" s="1232">
        <v>501.375</v>
      </c>
      <c r="E20" s="1232">
        <v>530.481</v>
      </c>
      <c r="F20" s="1232">
        <v>716.583</v>
      </c>
      <c r="G20" s="1232">
        <v>703.941</v>
      </c>
      <c r="H20" s="1232">
        <v>760.977</v>
      </c>
      <c r="I20" s="1232">
        <v>919.149</v>
      </c>
      <c r="J20" s="1232">
        <v>1181.985</v>
      </c>
    </row>
    <row r="21" s="1216" customFormat="1" ht="15" spans="1:10">
      <c r="A21" s="1231" t="s">
        <v>1501</v>
      </c>
      <c r="B21" s="1232">
        <v>403.578</v>
      </c>
      <c r="C21" s="1232">
        <v>544.698</v>
      </c>
      <c r="D21" s="1232">
        <v>532.644</v>
      </c>
      <c r="E21" s="1232">
        <v>563.514</v>
      </c>
      <c r="F21" s="1232">
        <v>765.828</v>
      </c>
      <c r="G21" s="1232">
        <v>749.91</v>
      </c>
      <c r="H21" s="1232">
        <v>806.946</v>
      </c>
      <c r="I21" s="1232">
        <v>972.762</v>
      </c>
      <c r="J21" s="1232">
        <v>1247.652</v>
      </c>
    </row>
    <row r="22" s="1216" customFormat="1" ht="15" spans="1:10">
      <c r="A22" s="1231" t="s">
        <v>1512</v>
      </c>
      <c r="B22" s="1232">
        <v>418.278</v>
      </c>
      <c r="C22" s="1232">
        <v>567.336</v>
      </c>
      <c r="D22" s="1232">
        <v>554.988</v>
      </c>
      <c r="E22" s="1232">
        <v>587.622</v>
      </c>
      <c r="F22" s="1232">
        <v>796.698</v>
      </c>
      <c r="G22" s="1232">
        <v>786.954</v>
      </c>
      <c r="H22" s="1232">
        <v>843.99</v>
      </c>
      <c r="I22" s="1232">
        <v>1017.45</v>
      </c>
      <c r="J22" s="1232">
        <v>1304.394</v>
      </c>
    </row>
    <row r="23" s="1216" customFormat="1" ht="15" spans="1:10">
      <c r="A23" s="1231" t="s">
        <v>1523</v>
      </c>
      <c r="B23" s="1232">
        <v>441.903</v>
      </c>
      <c r="C23" s="1232">
        <v>598.899</v>
      </c>
      <c r="D23" s="1232">
        <v>586.257</v>
      </c>
      <c r="E23" s="1232">
        <v>620.655</v>
      </c>
      <c r="F23" s="1232">
        <v>845.943</v>
      </c>
      <c r="G23" s="1232">
        <v>832.923</v>
      </c>
      <c r="H23" s="1232">
        <v>889.959</v>
      </c>
      <c r="I23" s="1232">
        <v>1071.063</v>
      </c>
      <c r="J23" s="1232">
        <v>1370.061</v>
      </c>
    </row>
    <row r="24" s="1216" customFormat="1" ht="15" spans="1:10">
      <c r="A24" s="1231" t="s">
        <v>1533</v>
      </c>
      <c r="B24" s="1232">
        <v>467.103</v>
      </c>
      <c r="C24" s="1232">
        <v>632.037</v>
      </c>
      <c r="D24" s="1232">
        <v>619.101</v>
      </c>
      <c r="E24" s="1232">
        <v>655.263</v>
      </c>
      <c r="F24" s="1232">
        <v>887.313</v>
      </c>
      <c r="G24" s="1232">
        <v>880.467</v>
      </c>
      <c r="H24" s="1232">
        <v>937.503</v>
      </c>
      <c r="I24" s="1232">
        <v>1126.251</v>
      </c>
      <c r="J24" s="1232">
        <v>1437.303</v>
      </c>
    </row>
    <row r="25" s="1216" customFormat="1" ht="15" spans="1:10">
      <c r="A25" s="1231" t="s">
        <v>1544</v>
      </c>
      <c r="B25" s="1232">
        <v>490.728</v>
      </c>
      <c r="C25" s="1232">
        <v>663.6</v>
      </c>
      <c r="D25" s="1232">
        <v>650.37</v>
      </c>
      <c r="E25" s="1232">
        <v>688.296</v>
      </c>
      <c r="F25" s="1232">
        <v>936.558</v>
      </c>
      <c r="G25" s="1232">
        <v>926.436</v>
      </c>
      <c r="H25" s="1232">
        <v>983.472</v>
      </c>
      <c r="I25" s="1232">
        <v>1179.864</v>
      </c>
      <c r="J25" s="1232">
        <v>1502.97</v>
      </c>
    </row>
    <row r="26" s="1216" customFormat="1" ht="15" spans="1:10">
      <c r="A26" s="1231" t="s">
        <v>1555</v>
      </c>
      <c r="B26" s="1232">
        <v>505.428</v>
      </c>
      <c r="C26" s="1232">
        <v>686.238</v>
      </c>
      <c r="D26" s="1232">
        <v>672.714</v>
      </c>
      <c r="E26" s="1232">
        <v>712.404</v>
      </c>
      <c r="F26" s="1232">
        <v>967.428</v>
      </c>
      <c r="G26" s="1232">
        <v>963.48</v>
      </c>
      <c r="H26" s="1232">
        <v>1020.516</v>
      </c>
      <c r="I26" s="1232">
        <v>1224.552</v>
      </c>
      <c r="J26" s="1232">
        <v>1559.712</v>
      </c>
    </row>
    <row r="27" s="1216" customFormat="1" ht="15" spans="1:10">
      <c r="A27" s="1231" t="s">
        <v>1566</v>
      </c>
      <c r="B27" s="1232">
        <v>526.407</v>
      </c>
      <c r="C27" s="1232">
        <v>713.391</v>
      </c>
      <c r="D27" s="1232">
        <v>703.101</v>
      </c>
      <c r="E27" s="1232">
        <v>744.849</v>
      </c>
      <c r="F27" s="1232">
        <v>1014.615</v>
      </c>
      <c r="G27" s="1232">
        <v>1007.685</v>
      </c>
      <c r="H27" s="1232">
        <v>1062.075</v>
      </c>
      <c r="I27" s="1232">
        <v>1272.579</v>
      </c>
      <c r="J27" s="1232">
        <v>1620.969</v>
      </c>
    </row>
    <row r="28" s="1216" customFormat="1" ht="15" spans="1:10">
      <c r="A28" s="1231" t="s">
        <v>1577</v>
      </c>
      <c r="B28" s="1232">
        <v>538.461</v>
      </c>
      <c r="C28" s="1232">
        <v>731.619</v>
      </c>
      <c r="D28" s="1232">
        <v>724.563</v>
      </c>
      <c r="E28" s="1232">
        <v>768.369</v>
      </c>
      <c r="F28" s="1232">
        <v>1043.427</v>
      </c>
      <c r="G28" s="1232">
        <v>1042.965</v>
      </c>
      <c r="H28" s="1232">
        <v>1094.709</v>
      </c>
      <c r="I28" s="1232">
        <v>1311.681</v>
      </c>
      <c r="J28" s="1232">
        <v>1673.301</v>
      </c>
    </row>
    <row r="29" s="1216" customFormat="1" ht="15" spans="1:10">
      <c r="A29" s="1231" t="s">
        <v>1588</v>
      </c>
      <c r="B29" s="1232">
        <v>559.44</v>
      </c>
      <c r="C29" s="1232">
        <v>758.772</v>
      </c>
      <c r="D29" s="1232">
        <v>754.95</v>
      </c>
      <c r="E29" s="1232">
        <v>800.814</v>
      </c>
      <c r="F29" s="1232">
        <v>1090.614</v>
      </c>
      <c r="G29" s="1232">
        <v>1087.17</v>
      </c>
      <c r="H29" s="1232">
        <v>1136.268</v>
      </c>
      <c r="I29" s="1232">
        <v>1359.708</v>
      </c>
      <c r="J29" s="1232">
        <v>1734.558</v>
      </c>
    </row>
    <row r="30" s="1216" customFormat="1" ht="15" spans="1:10">
      <c r="A30" s="1231" t="s">
        <v>1599</v>
      </c>
      <c r="B30" s="1232">
        <v>571.494</v>
      </c>
      <c r="C30" s="1232">
        <v>777</v>
      </c>
      <c r="D30" s="1232">
        <v>776.412</v>
      </c>
      <c r="E30" s="1232">
        <v>824.334</v>
      </c>
      <c r="F30" s="1232">
        <v>1119.426</v>
      </c>
      <c r="G30" s="1232">
        <v>1122.45</v>
      </c>
      <c r="H30" s="1232">
        <v>1168.902</v>
      </c>
      <c r="I30" s="1232">
        <v>1398.81</v>
      </c>
      <c r="J30" s="1232">
        <v>1786.89</v>
      </c>
    </row>
    <row r="31" s="1216" customFormat="1" ht="15" spans="1:10">
      <c r="A31" s="1231" t="s">
        <v>1608</v>
      </c>
      <c r="B31" s="1232">
        <v>592.473</v>
      </c>
      <c r="C31" s="1232">
        <v>804.153</v>
      </c>
      <c r="D31" s="1232">
        <v>806.799</v>
      </c>
      <c r="E31" s="1232">
        <v>856.779</v>
      </c>
      <c r="F31" s="1232">
        <v>1166.613</v>
      </c>
      <c r="G31" s="1232">
        <v>1166.655</v>
      </c>
      <c r="H31" s="1232">
        <v>1210.461</v>
      </c>
      <c r="I31" s="1232">
        <v>1446.837</v>
      </c>
      <c r="J31" s="1232">
        <v>1848.147</v>
      </c>
    </row>
    <row r="32" s="1216" customFormat="1" ht="15" spans="1:10">
      <c r="A32" s="1231" t="s">
        <v>1619</v>
      </c>
      <c r="B32" s="1232">
        <v>615.027</v>
      </c>
      <c r="C32" s="1232">
        <v>832.881</v>
      </c>
      <c r="D32" s="1232">
        <v>838.761</v>
      </c>
      <c r="E32" s="1232">
        <v>890.799</v>
      </c>
      <c r="F32" s="1232">
        <v>1205.925</v>
      </c>
      <c r="G32" s="1232">
        <v>1212.435</v>
      </c>
      <c r="H32" s="1232">
        <v>1253.595</v>
      </c>
      <c r="I32" s="1232">
        <v>1496.439</v>
      </c>
      <c r="J32" s="1232">
        <v>1910.979</v>
      </c>
    </row>
    <row r="33" s="1216" customFormat="1" ht="15" spans="1:10">
      <c r="A33" s="1231" t="s">
        <v>1630</v>
      </c>
      <c r="B33" s="1232">
        <v>636.006</v>
      </c>
      <c r="C33" s="1232">
        <v>860.034</v>
      </c>
      <c r="D33" s="1232">
        <v>869.148</v>
      </c>
      <c r="E33" s="1232">
        <v>923.244</v>
      </c>
      <c r="F33" s="1232">
        <v>1253.112</v>
      </c>
      <c r="G33" s="1232">
        <v>1256.64</v>
      </c>
      <c r="H33" s="1232">
        <v>1295.154</v>
      </c>
      <c r="I33" s="1232">
        <v>1544.466</v>
      </c>
      <c r="J33" s="1232">
        <v>1972.236</v>
      </c>
    </row>
    <row r="34" s="1216" customFormat="1" ht="15" spans="1:10">
      <c r="A34" s="1231" t="s">
        <v>1641</v>
      </c>
      <c r="B34" s="1232">
        <v>648.06</v>
      </c>
      <c r="C34" s="1232">
        <v>878.262</v>
      </c>
      <c r="D34" s="1232">
        <v>890.61</v>
      </c>
      <c r="E34" s="1232">
        <v>946.764</v>
      </c>
      <c r="F34" s="1232">
        <v>1281.924</v>
      </c>
      <c r="G34" s="1232">
        <v>1291.92</v>
      </c>
      <c r="H34" s="1232">
        <v>1327.788</v>
      </c>
      <c r="I34" s="1232">
        <v>1583.568</v>
      </c>
      <c r="J34" s="1232">
        <v>2024.568</v>
      </c>
    </row>
    <row r="35" s="1216" customFormat="1" ht="15" spans="1:10">
      <c r="A35" s="1231" t="s">
        <v>1651</v>
      </c>
      <c r="B35" s="1232">
        <v>669.039</v>
      </c>
      <c r="C35" s="1232">
        <v>905.415</v>
      </c>
      <c r="D35" s="1232">
        <v>920.997</v>
      </c>
      <c r="E35" s="1232">
        <v>979.209</v>
      </c>
      <c r="F35" s="1232">
        <v>1329.111</v>
      </c>
      <c r="G35" s="1232">
        <v>1336.125</v>
      </c>
      <c r="H35" s="1232">
        <v>1369.347</v>
      </c>
      <c r="I35" s="1232">
        <v>1631.595</v>
      </c>
      <c r="J35" s="1232">
        <v>2085.825</v>
      </c>
    </row>
    <row r="36" s="1216" customFormat="1" ht="15" spans="1:10">
      <c r="A36" s="1231" t="s">
        <v>1661</v>
      </c>
      <c r="B36" s="1232">
        <v>681.093</v>
      </c>
      <c r="C36" s="1232">
        <v>923.643</v>
      </c>
      <c r="D36" s="1232">
        <v>942.459</v>
      </c>
      <c r="E36" s="1232">
        <v>1002.729</v>
      </c>
      <c r="F36" s="1232">
        <v>1357.923</v>
      </c>
      <c r="G36" s="1232">
        <v>1371.405</v>
      </c>
      <c r="H36" s="1232">
        <v>1401.981</v>
      </c>
      <c r="I36" s="1232">
        <v>1670.697</v>
      </c>
      <c r="J36" s="1232">
        <v>2138.157</v>
      </c>
    </row>
    <row r="37" s="1216" customFormat="1" ht="15" spans="1:10">
      <c r="A37" s="1231" t="s">
        <v>1672</v>
      </c>
      <c r="B37" s="1232">
        <v>702.072</v>
      </c>
      <c r="C37" s="1232">
        <v>950.796</v>
      </c>
      <c r="D37" s="1232">
        <v>972.846</v>
      </c>
      <c r="E37" s="1232">
        <v>1035.174</v>
      </c>
      <c r="F37" s="1232">
        <v>1405.11</v>
      </c>
      <c r="G37" s="1232">
        <v>1415.61</v>
      </c>
      <c r="H37" s="1232">
        <v>1443.54</v>
      </c>
      <c r="I37" s="1232">
        <v>1718.724</v>
      </c>
      <c r="J37" s="1232">
        <v>2199.414</v>
      </c>
    </row>
    <row r="38" s="1216" customFormat="1" ht="15" spans="1:10">
      <c r="A38" s="1231" t="s">
        <v>1683</v>
      </c>
      <c r="B38" s="1232">
        <v>714.126</v>
      </c>
      <c r="C38" s="1232">
        <v>969.024</v>
      </c>
      <c r="D38" s="1232">
        <v>994.308</v>
      </c>
      <c r="E38" s="1232">
        <v>1058.694</v>
      </c>
      <c r="F38" s="1232">
        <v>1433.922</v>
      </c>
      <c r="G38" s="1232">
        <v>1450.89</v>
      </c>
      <c r="H38" s="1232">
        <v>1476.174</v>
      </c>
      <c r="I38" s="1232">
        <v>1757.826</v>
      </c>
      <c r="J38" s="1232">
        <v>2251.746</v>
      </c>
    </row>
    <row r="39" s="1216" customFormat="1" ht="15" spans="1:10">
      <c r="A39" s="1231" t="s">
        <v>1693</v>
      </c>
      <c r="B39" s="1232">
        <v>735.105</v>
      </c>
      <c r="C39" s="1232">
        <v>996.177</v>
      </c>
      <c r="D39" s="1232">
        <v>1024.695</v>
      </c>
      <c r="E39" s="1232">
        <v>1091.139</v>
      </c>
      <c r="F39" s="1232">
        <v>1481.109</v>
      </c>
      <c r="G39" s="1232">
        <v>1495.095</v>
      </c>
      <c r="H39" s="1232">
        <v>1517.733</v>
      </c>
      <c r="I39" s="1232">
        <v>1805.853</v>
      </c>
      <c r="J39" s="1232">
        <v>2313.003</v>
      </c>
    </row>
    <row r="40" s="1216" customFormat="1" ht="15" spans="1:10">
      <c r="A40" s="1231" t="s">
        <v>1704</v>
      </c>
      <c r="B40" s="1232">
        <v>757.659</v>
      </c>
      <c r="C40" s="1232">
        <v>1024.905</v>
      </c>
      <c r="D40" s="1232">
        <v>1056.657</v>
      </c>
      <c r="E40" s="1232">
        <v>1125.159</v>
      </c>
      <c r="F40" s="1232">
        <v>1520.421</v>
      </c>
      <c r="G40" s="1232">
        <v>1540.875</v>
      </c>
      <c r="H40" s="1232">
        <v>1560.867</v>
      </c>
      <c r="I40" s="1232">
        <v>1855.455</v>
      </c>
      <c r="J40" s="1232">
        <v>2375.835</v>
      </c>
    </row>
    <row r="41" s="1216" customFormat="1" ht="15" spans="1:10">
      <c r="A41" s="1231" t="s">
        <v>1713</v>
      </c>
      <c r="B41" s="1232">
        <v>778.638</v>
      </c>
      <c r="C41" s="1232">
        <v>1052.058</v>
      </c>
      <c r="D41" s="1232">
        <v>1087.044</v>
      </c>
      <c r="E41" s="1232">
        <v>1157.604</v>
      </c>
      <c r="F41" s="1232">
        <v>1567.608</v>
      </c>
      <c r="G41" s="1232">
        <v>1585.08</v>
      </c>
      <c r="H41" s="1232">
        <v>1602.426</v>
      </c>
      <c r="I41" s="1232">
        <v>1903.482</v>
      </c>
      <c r="J41" s="1232">
        <v>2437.092</v>
      </c>
    </row>
    <row r="42" s="1216" customFormat="1" ht="15" spans="1:10">
      <c r="A42" s="1231" t="s">
        <v>1724</v>
      </c>
      <c r="B42" s="1232">
        <v>790.692</v>
      </c>
      <c r="C42" s="1232">
        <v>1070.286</v>
      </c>
      <c r="D42" s="1232">
        <v>1108.506</v>
      </c>
      <c r="E42" s="1232">
        <v>1181.124</v>
      </c>
      <c r="F42" s="1232">
        <v>1596.42</v>
      </c>
      <c r="G42" s="1232">
        <v>1620.36</v>
      </c>
      <c r="H42" s="1232">
        <v>1635.06</v>
      </c>
      <c r="I42" s="1232">
        <v>1942.584</v>
      </c>
      <c r="J42" s="1232">
        <v>2489.424</v>
      </c>
    </row>
    <row r="43" s="1216" customFormat="1" ht="15" spans="1:10">
      <c r="A43" s="1231" t="s">
        <v>1735</v>
      </c>
      <c r="B43" s="1232">
        <v>811.671</v>
      </c>
      <c r="C43" s="1232">
        <v>1097.439</v>
      </c>
      <c r="D43" s="1232">
        <v>1138.893</v>
      </c>
      <c r="E43" s="1232">
        <v>1213.569</v>
      </c>
      <c r="F43" s="1232">
        <v>1643.607</v>
      </c>
      <c r="G43" s="1232">
        <v>1664.565</v>
      </c>
      <c r="H43" s="1232">
        <v>1676.619</v>
      </c>
      <c r="I43" s="1232">
        <v>1990.611</v>
      </c>
      <c r="J43" s="1232">
        <v>2550.681</v>
      </c>
    </row>
    <row r="44" s="1216" customFormat="1" ht="15" spans="1:10">
      <c r="A44" s="1231" t="s">
        <v>1746</v>
      </c>
      <c r="B44" s="1232">
        <v>823.725</v>
      </c>
      <c r="C44" s="1232">
        <v>1115.667</v>
      </c>
      <c r="D44" s="1232">
        <v>1160.355</v>
      </c>
      <c r="E44" s="1232">
        <v>1237.089</v>
      </c>
      <c r="F44" s="1232">
        <v>1672.419</v>
      </c>
      <c r="G44" s="1232">
        <v>1699.845</v>
      </c>
      <c r="H44" s="1232">
        <v>1709.253</v>
      </c>
      <c r="I44" s="1232">
        <v>2029.713</v>
      </c>
      <c r="J44" s="1232">
        <v>2603.013</v>
      </c>
    </row>
    <row r="45" s="1216" customFormat="1" ht="15" spans="1:10">
      <c r="A45" s="1231" t="s">
        <v>1756</v>
      </c>
      <c r="B45" s="1232">
        <v>844.704</v>
      </c>
      <c r="C45" s="1232">
        <v>1142.82</v>
      </c>
      <c r="D45" s="1232">
        <v>1190.742</v>
      </c>
      <c r="E45" s="1232">
        <v>1269.534</v>
      </c>
      <c r="F45" s="1232">
        <v>1719.606</v>
      </c>
      <c r="G45" s="1232">
        <v>1744.05</v>
      </c>
      <c r="H45" s="1232">
        <v>1750.812</v>
      </c>
      <c r="I45" s="1232">
        <v>2077.74</v>
      </c>
      <c r="J45" s="1232">
        <v>2664.27</v>
      </c>
    </row>
    <row r="46" s="1216" customFormat="1" ht="15" spans="1:10">
      <c r="A46" s="1231" t="s">
        <v>1766</v>
      </c>
      <c r="B46" s="1232">
        <v>856.758</v>
      </c>
      <c r="C46" s="1232">
        <v>1161.048</v>
      </c>
      <c r="D46" s="1232">
        <v>1212.204</v>
      </c>
      <c r="E46" s="1232">
        <v>1293.054</v>
      </c>
      <c r="F46" s="1232">
        <v>1748.418</v>
      </c>
      <c r="G46" s="1232">
        <v>1779.33</v>
      </c>
      <c r="H46" s="1232">
        <v>1783.446</v>
      </c>
      <c r="I46" s="1232">
        <v>2116.842</v>
      </c>
      <c r="J46" s="1232">
        <v>2716.602</v>
      </c>
    </row>
    <row r="47" s="1216" customFormat="1" ht="15" spans="1:10">
      <c r="A47" s="1231" t="s">
        <v>1777</v>
      </c>
      <c r="B47" s="1232">
        <v>545.664</v>
      </c>
      <c r="C47" s="1232">
        <v>627.06</v>
      </c>
      <c r="D47" s="1232">
        <v>681.009</v>
      </c>
      <c r="E47" s="1232">
        <v>754.3725</v>
      </c>
      <c r="F47" s="1232">
        <v>1367.1</v>
      </c>
      <c r="G47" s="1232">
        <v>1203.048</v>
      </c>
      <c r="H47" s="1232">
        <v>1099.2975</v>
      </c>
      <c r="I47" s="1232">
        <v>1144.626</v>
      </c>
      <c r="J47" s="1232">
        <v>1521.009</v>
      </c>
    </row>
    <row r="48" s="1216" customFormat="1" ht="15" spans="1:10">
      <c r="A48" s="1231" t="s">
        <v>1788</v>
      </c>
      <c r="B48" s="1232">
        <v>542.2725</v>
      </c>
      <c r="C48" s="1232">
        <v>628.719</v>
      </c>
      <c r="D48" s="1232">
        <v>682.227</v>
      </c>
      <c r="E48" s="1232">
        <v>757.1235</v>
      </c>
      <c r="F48" s="1232">
        <v>1380.2985</v>
      </c>
      <c r="G48" s="1232">
        <v>1466.325</v>
      </c>
      <c r="H48" s="1232">
        <v>1245.825</v>
      </c>
      <c r="I48" s="1232">
        <v>1155.1575</v>
      </c>
      <c r="J48" s="1232">
        <v>1541.442</v>
      </c>
    </row>
    <row r="49" s="1216" customFormat="1" ht="15" spans="1:10">
      <c r="A49" s="1231" t="s">
        <v>1798</v>
      </c>
      <c r="B49" s="1232">
        <v>558.306</v>
      </c>
      <c r="C49" s="1232">
        <v>649.803</v>
      </c>
      <c r="D49" s="1232">
        <v>702.87</v>
      </c>
      <c r="E49" s="1232">
        <v>779.2995</v>
      </c>
      <c r="F49" s="1232">
        <v>1422.372</v>
      </c>
      <c r="G49" s="1232">
        <v>1501.2375</v>
      </c>
      <c r="H49" s="1232">
        <v>1275.4875</v>
      </c>
      <c r="I49" s="1232">
        <v>1185.114</v>
      </c>
      <c r="J49" s="1232">
        <v>1581.3</v>
      </c>
    </row>
    <row r="50" s="1216" customFormat="1" ht="15" spans="1:10">
      <c r="A50" s="1231" t="s">
        <v>1809</v>
      </c>
      <c r="B50" s="1232">
        <v>562.2645</v>
      </c>
      <c r="C50" s="1232">
        <v>658.812</v>
      </c>
      <c r="D50" s="1232">
        <v>711.438</v>
      </c>
      <c r="E50" s="1232">
        <v>789.4005</v>
      </c>
      <c r="F50" s="1232">
        <v>1442.9205</v>
      </c>
      <c r="G50" s="1232">
        <v>1536.15</v>
      </c>
      <c r="H50" s="1232">
        <v>1305.15</v>
      </c>
      <c r="I50" s="1232">
        <v>1202.9955</v>
      </c>
      <c r="J50" s="1232">
        <v>1609.083</v>
      </c>
    </row>
    <row r="51" s="1216" customFormat="1" ht="15" spans="1:10">
      <c r="A51" s="1231" t="s">
        <v>1819</v>
      </c>
      <c r="B51" s="1232">
        <v>578.298</v>
      </c>
      <c r="C51" s="1232">
        <v>679.896</v>
      </c>
      <c r="D51" s="1232">
        <v>732.081</v>
      </c>
      <c r="E51" s="1232">
        <v>811.5765</v>
      </c>
      <c r="F51" s="1232">
        <v>1484.994</v>
      </c>
      <c r="G51" s="1232">
        <v>1571.0625</v>
      </c>
      <c r="H51" s="1232">
        <v>1334.8125</v>
      </c>
      <c r="I51" s="1232">
        <v>1232.952</v>
      </c>
      <c r="J51" s="1232">
        <v>1648.941</v>
      </c>
    </row>
    <row r="52" s="1216" customFormat="1" ht="15" spans="1:10">
      <c r="A52" s="1231" t="s">
        <v>1830</v>
      </c>
      <c r="B52" s="1232">
        <v>582.2565</v>
      </c>
      <c r="C52" s="1232">
        <v>688.905</v>
      </c>
      <c r="D52" s="1232">
        <v>740.649</v>
      </c>
      <c r="E52" s="1232">
        <v>821.6775</v>
      </c>
      <c r="F52" s="1232">
        <v>1505.5425</v>
      </c>
      <c r="G52" s="1232">
        <v>1605.975</v>
      </c>
      <c r="H52" s="1232">
        <v>1364.475</v>
      </c>
      <c r="I52" s="1232">
        <v>1250.8335</v>
      </c>
      <c r="J52" s="1232">
        <v>1676.724</v>
      </c>
    </row>
    <row r="53" s="1216" customFormat="1" ht="15" spans="1:10">
      <c r="A53" s="1231" t="s">
        <v>1841</v>
      </c>
      <c r="B53" s="1232">
        <v>598.29</v>
      </c>
      <c r="C53" s="1232">
        <v>709.989</v>
      </c>
      <c r="D53" s="1232">
        <v>761.292</v>
      </c>
      <c r="E53" s="1232">
        <v>843.8535</v>
      </c>
      <c r="F53" s="1232">
        <v>1547.616</v>
      </c>
      <c r="G53" s="1232">
        <v>1640.8875</v>
      </c>
      <c r="H53" s="1232">
        <v>1394.1375</v>
      </c>
      <c r="I53" s="1232">
        <v>1280.79</v>
      </c>
      <c r="J53" s="1232">
        <v>1716.582</v>
      </c>
    </row>
    <row r="54" s="1216" customFormat="1" ht="15" spans="1:10">
      <c r="A54" s="1231" t="s">
        <v>1852</v>
      </c>
      <c r="B54" s="1232">
        <v>602.2485</v>
      </c>
      <c r="C54" s="1232">
        <v>718.998</v>
      </c>
      <c r="D54" s="1232">
        <v>769.86</v>
      </c>
      <c r="E54" s="1232">
        <v>853.9545</v>
      </c>
      <c r="F54" s="1232">
        <v>1568.1645</v>
      </c>
      <c r="G54" s="1232">
        <v>1675.8</v>
      </c>
      <c r="H54" s="1232">
        <v>1423.8</v>
      </c>
      <c r="I54" s="1232">
        <v>1298.6715</v>
      </c>
      <c r="J54" s="1232">
        <v>1744.365</v>
      </c>
    </row>
    <row r="55" s="1216" customFormat="1" ht="15" spans="1:10">
      <c r="A55" s="1231" t="s">
        <v>1863</v>
      </c>
      <c r="B55" s="1232">
        <v>618.282</v>
      </c>
      <c r="C55" s="1232">
        <v>740.082</v>
      </c>
      <c r="D55" s="1232">
        <v>790.503</v>
      </c>
      <c r="E55" s="1232">
        <v>876.1305</v>
      </c>
      <c r="F55" s="1232">
        <v>1610.238</v>
      </c>
      <c r="G55" s="1232">
        <v>1710.7125</v>
      </c>
      <c r="H55" s="1232">
        <v>1453.4625</v>
      </c>
      <c r="I55" s="1232">
        <v>1328.628</v>
      </c>
      <c r="J55" s="1232">
        <v>1784.223</v>
      </c>
    </row>
    <row r="56" s="1216" customFormat="1" ht="15" spans="1:10">
      <c r="A56" s="1231" t="s">
        <v>1874</v>
      </c>
      <c r="B56" s="1232">
        <v>622.2405</v>
      </c>
      <c r="C56" s="1232">
        <v>749.091</v>
      </c>
      <c r="D56" s="1232">
        <v>799.071</v>
      </c>
      <c r="E56" s="1232">
        <v>886.2315</v>
      </c>
      <c r="F56" s="1232">
        <v>1630.7865</v>
      </c>
      <c r="G56" s="1232">
        <v>1745.625</v>
      </c>
      <c r="H56" s="1232">
        <v>1483.125</v>
      </c>
      <c r="I56" s="1232">
        <v>1346.5095</v>
      </c>
      <c r="J56" s="1232">
        <v>1812.006</v>
      </c>
    </row>
    <row r="57" s="1216" customFormat="1" ht="15" spans="1:10">
      <c r="A57" s="1231" t="s">
        <v>1884</v>
      </c>
      <c r="B57" s="1232">
        <v>638.274</v>
      </c>
      <c r="C57" s="1232">
        <v>770.175</v>
      </c>
      <c r="D57" s="1232">
        <v>819.714</v>
      </c>
      <c r="E57" s="1232">
        <v>908.4075</v>
      </c>
      <c r="F57" s="1232">
        <v>1672.86</v>
      </c>
      <c r="G57" s="1232">
        <v>1780.5375</v>
      </c>
      <c r="H57" s="1232">
        <v>1512.7875</v>
      </c>
      <c r="I57" s="1232">
        <v>1376.466</v>
      </c>
      <c r="J57" s="1232">
        <v>1851.864</v>
      </c>
    </row>
    <row r="58" s="1216" customFormat="1" ht="15" spans="1:10">
      <c r="A58" s="1231" t="s">
        <v>1895</v>
      </c>
      <c r="B58" s="1232">
        <v>642.2325</v>
      </c>
      <c r="C58" s="1232">
        <v>779.184</v>
      </c>
      <c r="D58" s="1232">
        <v>828.282</v>
      </c>
      <c r="E58" s="1232">
        <v>918.5085</v>
      </c>
      <c r="F58" s="1232">
        <v>1693.4085</v>
      </c>
      <c r="G58" s="1232">
        <v>1815.45</v>
      </c>
      <c r="H58" s="1232">
        <v>1542.45</v>
      </c>
      <c r="I58" s="1232">
        <v>1394.3475</v>
      </c>
      <c r="J58" s="1232">
        <v>1879.647</v>
      </c>
    </row>
    <row r="59" s="1216" customFormat="1" ht="15" spans="1:10">
      <c r="A59" s="1231" t="s">
        <v>1905</v>
      </c>
      <c r="B59" s="1232">
        <v>658.266</v>
      </c>
      <c r="C59" s="1232">
        <v>800.268</v>
      </c>
      <c r="D59" s="1232">
        <v>848.925</v>
      </c>
      <c r="E59" s="1232">
        <v>940.6845</v>
      </c>
      <c r="F59" s="1232">
        <v>1735.482</v>
      </c>
      <c r="G59" s="1232">
        <v>1850.3625</v>
      </c>
      <c r="H59" s="1232">
        <v>1572.1125</v>
      </c>
      <c r="I59" s="1232">
        <v>1424.304</v>
      </c>
      <c r="J59" s="1232">
        <v>1919.505</v>
      </c>
    </row>
    <row r="60" s="1216" customFormat="1" ht="15" spans="1:10">
      <c r="A60" s="1231" t="s">
        <v>1916</v>
      </c>
      <c r="B60" s="1232">
        <v>662.2245</v>
      </c>
      <c r="C60" s="1232">
        <v>809.277</v>
      </c>
      <c r="D60" s="1232">
        <v>857.493</v>
      </c>
      <c r="E60" s="1232">
        <v>950.7855</v>
      </c>
      <c r="F60" s="1232">
        <v>1756.0305</v>
      </c>
      <c r="G60" s="1232">
        <v>1885.275</v>
      </c>
      <c r="H60" s="1232">
        <v>1601.775</v>
      </c>
      <c r="I60" s="1232">
        <v>1442.1855</v>
      </c>
      <c r="J60" s="1232">
        <v>1947.288</v>
      </c>
    </row>
    <row r="61" s="1216" customFormat="1" ht="15" spans="1:10">
      <c r="A61" s="1231" t="s">
        <v>1927</v>
      </c>
      <c r="B61" s="1232">
        <v>678.258</v>
      </c>
      <c r="C61" s="1232">
        <v>830.361</v>
      </c>
      <c r="D61" s="1232">
        <v>878.136</v>
      </c>
      <c r="E61" s="1232">
        <v>972.9615</v>
      </c>
      <c r="F61" s="1232">
        <v>1798.104</v>
      </c>
      <c r="G61" s="1232">
        <v>1920.1875</v>
      </c>
      <c r="H61" s="1232">
        <v>1631.4375</v>
      </c>
      <c r="I61" s="1232">
        <v>1472.142</v>
      </c>
      <c r="J61" s="1232">
        <v>1987.146</v>
      </c>
    </row>
    <row r="62" s="1216" customFormat="1" ht="15" spans="1:10">
      <c r="A62" s="1231" t="s">
        <v>1938</v>
      </c>
      <c r="B62" s="1232">
        <v>682.2165</v>
      </c>
      <c r="C62" s="1232">
        <v>839.37</v>
      </c>
      <c r="D62" s="1232">
        <v>886.704</v>
      </c>
      <c r="E62" s="1232">
        <v>983.0625</v>
      </c>
      <c r="F62" s="1232">
        <v>1818.6525</v>
      </c>
      <c r="G62" s="1232">
        <v>1955.1</v>
      </c>
      <c r="H62" s="1232">
        <v>1661.1</v>
      </c>
      <c r="I62" s="1232">
        <v>1490.0235</v>
      </c>
      <c r="J62" s="1232">
        <v>2014.929</v>
      </c>
    </row>
    <row r="63" s="1216" customFormat="1" ht="15" spans="1:10">
      <c r="A63" s="1231" t="s">
        <v>1949</v>
      </c>
      <c r="B63" s="1232">
        <v>698.25</v>
      </c>
      <c r="C63" s="1232">
        <v>860.454</v>
      </c>
      <c r="D63" s="1232">
        <v>907.347</v>
      </c>
      <c r="E63" s="1232">
        <v>1005.2385</v>
      </c>
      <c r="F63" s="1232">
        <v>1860.726</v>
      </c>
      <c r="G63" s="1232">
        <v>1990.0125</v>
      </c>
      <c r="H63" s="1232">
        <v>1690.7625</v>
      </c>
      <c r="I63" s="1232">
        <v>1519.98</v>
      </c>
      <c r="J63" s="1232">
        <v>2054.787</v>
      </c>
    </row>
    <row r="64" s="1216" customFormat="1" ht="15" spans="1:10">
      <c r="A64" s="1231" t="s">
        <v>1960</v>
      </c>
      <c r="B64" s="1232">
        <v>702.2085</v>
      </c>
      <c r="C64" s="1232">
        <v>869.463</v>
      </c>
      <c r="D64" s="1232">
        <v>915.915</v>
      </c>
      <c r="E64" s="1232">
        <v>1015.3395</v>
      </c>
      <c r="F64" s="1232">
        <v>1881.2745</v>
      </c>
      <c r="G64" s="1232">
        <v>2024.925</v>
      </c>
      <c r="H64" s="1232">
        <v>1720.425</v>
      </c>
      <c r="I64" s="1232">
        <v>1537.8615</v>
      </c>
      <c r="J64" s="1232">
        <v>2082.57</v>
      </c>
    </row>
    <row r="65" s="1216" customFormat="1" ht="15" spans="1:10">
      <c r="A65" s="1231" t="s">
        <v>1971</v>
      </c>
      <c r="B65" s="1232">
        <v>718.242</v>
      </c>
      <c r="C65" s="1232">
        <v>890.547</v>
      </c>
      <c r="D65" s="1232">
        <v>936.558</v>
      </c>
      <c r="E65" s="1232">
        <v>1037.5155</v>
      </c>
      <c r="F65" s="1232">
        <v>1923.348</v>
      </c>
      <c r="G65" s="1232">
        <v>2059.8375</v>
      </c>
      <c r="H65" s="1232">
        <v>1750.0875</v>
      </c>
      <c r="I65" s="1232">
        <v>1567.818</v>
      </c>
      <c r="J65" s="1232">
        <v>2122.428</v>
      </c>
    </row>
    <row r="66" s="1216" customFormat="1" ht="15" spans="1:10">
      <c r="A66" s="1231" t="s">
        <v>1982</v>
      </c>
      <c r="B66" s="1232">
        <v>722.2005</v>
      </c>
      <c r="C66" s="1232">
        <v>899.556</v>
      </c>
      <c r="D66" s="1232">
        <v>945.126</v>
      </c>
      <c r="E66" s="1232">
        <v>1047.6165</v>
      </c>
      <c r="F66" s="1232">
        <v>1943.8965</v>
      </c>
      <c r="G66" s="1232">
        <v>2094.75</v>
      </c>
      <c r="H66" s="1232">
        <v>1779.75</v>
      </c>
      <c r="I66" s="1232">
        <v>1585.6995</v>
      </c>
      <c r="J66" s="1232">
        <v>2150.211</v>
      </c>
    </row>
    <row r="67" ht="15" spans="1:10">
      <c r="A67" s="1235" t="s">
        <v>2581</v>
      </c>
      <c r="B67" s="1236">
        <v>25.54</v>
      </c>
      <c r="C67" s="1236">
        <v>28.5</v>
      </c>
      <c r="D67" s="1236">
        <v>30</v>
      </c>
      <c r="E67" s="1236">
        <v>33.06</v>
      </c>
      <c r="F67" s="1236">
        <v>60.3</v>
      </c>
      <c r="G67" s="1236">
        <v>68.5</v>
      </c>
      <c r="H67" s="1236">
        <v>58.5</v>
      </c>
      <c r="I67" s="1236">
        <v>48.8</v>
      </c>
      <c r="J67" s="1236">
        <v>69.02</v>
      </c>
    </row>
    <row r="68" ht="15" spans="1:10">
      <c r="A68" s="1235" t="s">
        <v>2002</v>
      </c>
      <c r="B68" s="1236">
        <v>26.78</v>
      </c>
      <c r="C68" s="1236">
        <v>30.9</v>
      </c>
      <c r="D68" s="1236">
        <v>32.35</v>
      </c>
      <c r="E68" s="1236">
        <v>35.2</v>
      </c>
      <c r="F68" s="1236">
        <v>61.26</v>
      </c>
      <c r="G68" s="1236">
        <v>68.5</v>
      </c>
      <c r="H68" s="1236">
        <v>58.5</v>
      </c>
      <c r="I68" s="1236">
        <v>53.76</v>
      </c>
      <c r="J68" s="1236">
        <v>74.96</v>
      </c>
    </row>
    <row r="69" ht="15.75" spans="1:10">
      <c r="A69" s="1235" t="s">
        <v>2582</v>
      </c>
      <c r="B69" s="1236" t="s">
        <v>251</v>
      </c>
      <c r="C69" s="1236" t="s">
        <v>251</v>
      </c>
      <c r="D69" s="1236" t="s">
        <v>251</v>
      </c>
      <c r="E69" s="1236" t="s">
        <v>251</v>
      </c>
      <c r="F69" s="1236" t="s">
        <v>251</v>
      </c>
      <c r="G69" s="1236" t="s">
        <v>251</v>
      </c>
      <c r="H69" s="1236" t="s">
        <v>251</v>
      </c>
      <c r="I69" s="1236" t="s">
        <v>251</v>
      </c>
      <c r="J69" s="1236" t="s">
        <v>251</v>
      </c>
    </row>
    <row r="70" ht="29" customHeight="1" spans="1:10">
      <c r="A70" s="1237" t="s">
        <v>2467</v>
      </c>
      <c r="B70" s="1238" t="s">
        <v>2583</v>
      </c>
      <c r="C70" s="1238"/>
      <c r="D70" s="1238"/>
      <c r="E70" s="1238"/>
      <c r="F70" s="1238"/>
      <c r="G70" s="1238"/>
      <c r="H70" s="1238"/>
      <c r="I70" s="1238"/>
      <c r="J70" s="1238"/>
    </row>
    <row r="71" ht="15" spans="1:10">
      <c r="A71" s="1239" t="s">
        <v>2584</v>
      </c>
      <c r="B71" s="1239"/>
      <c r="C71" s="1239"/>
      <c r="D71" s="1239"/>
      <c r="E71" s="1239"/>
      <c r="F71" s="1239"/>
      <c r="G71" s="1239"/>
      <c r="H71" s="1239"/>
      <c r="I71" s="1239"/>
      <c r="J71" s="1239"/>
    </row>
    <row r="72" ht="15" spans="1:10">
      <c r="A72" s="1239" t="s">
        <v>2585</v>
      </c>
      <c r="B72" s="1239"/>
      <c r="C72" s="1239"/>
      <c r="D72" s="1239"/>
      <c r="E72" s="1239"/>
      <c r="F72" s="1239"/>
      <c r="G72" s="1239"/>
      <c r="H72" s="1239"/>
      <c r="I72" s="1239"/>
      <c r="J72" s="1239"/>
    </row>
    <row r="73" ht="23" customHeight="1" spans="1:10">
      <c r="A73" s="1239" t="s">
        <v>2586</v>
      </c>
      <c r="B73" s="1239"/>
      <c r="C73" s="1239"/>
      <c r="D73" s="1239"/>
      <c r="E73" s="1239"/>
      <c r="F73" s="1239"/>
      <c r="G73" s="1239"/>
      <c r="H73" s="1239"/>
      <c r="I73" s="1239"/>
      <c r="J73" s="1239"/>
    </row>
    <row r="74" ht="23" customHeight="1" spans="1:10">
      <c r="A74" s="1239" t="s">
        <v>2587</v>
      </c>
      <c r="B74" s="1239"/>
      <c r="C74" s="1239"/>
      <c r="D74" s="1239"/>
      <c r="E74" s="1239"/>
      <c r="F74" s="1239"/>
      <c r="G74" s="1239"/>
      <c r="H74" s="1239"/>
      <c r="I74" s="1239"/>
      <c r="J74" s="1239"/>
    </row>
    <row r="75" ht="15" spans="1:10">
      <c r="A75" s="1239" t="s">
        <v>2588</v>
      </c>
      <c r="B75" s="1239"/>
      <c r="C75" s="1239"/>
      <c r="D75" s="1239"/>
      <c r="E75" s="1239"/>
      <c r="F75" s="1239"/>
      <c r="G75" s="1239"/>
      <c r="H75" s="1239"/>
      <c r="I75" s="1239"/>
      <c r="J75" s="1239"/>
    </row>
    <row r="76" ht="15" spans="1:10">
      <c r="A76" s="1239" t="s">
        <v>2589</v>
      </c>
      <c r="B76" s="1239"/>
      <c r="C76" s="1239"/>
      <c r="D76" s="1239"/>
      <c r="E76" s="1239"/>
      <c r="F76" s="1239"/>
      <c r="G76" s="1239"/>
      <c r="H76" s="1239"/>
      <c r="I76" s="1239"/>
      <c r="J76" s="1239"/>
    </row>
    <row r="77" ht="15" spans="1:10">
      <c r="A77" s="1239" t="s">
        <v>2590</v>
      </c>
      <c r="B77" s="1239"/>
      <c r="C77" s="1239"/>
      <c r="D77" s="1239"/>
      <c r="E77" s="1239"/>
      <c r="F77" s="1239"/>
      <c r="G77" s="1239"/>
      <c r="H77" s="1239"/>
      <c r="I77" s="1239"/>
      <c r="J77" s="1239"/>
    </row>
    <row r="78" ht="15" spans="1:10">
      <c r="A78" s="1239" t="s">
        <v>2591</v>
      </c>
      <c r="B78" s="1239"/>
      <c r="C78" s="1239"/>
      <c r="D78" s="1239"/>
      <c r="E78" s="1239"/>
      <c r="F78" s="1239"/>
      <c r="G78" s="1239"/>
      <c r="H78" s="1239"/>
      <c r="I78" s="1239"/>
      <c r="J78" s="1239"/>
    </row>
    <row r="79" ht="28" customHeight="1" spans="1:10">
      <c r="A79" s="1239" t="s">
        <v>2592</v>
      </c>
      <c r="B79" s="1239"/>
      <c r="C79" s="1239"/>
      <c r="D79" s="1239"/>
      <c r="E79" s="1239"/>
      <c r="F79" s="1239"/>
      <c r="G79" s="1239"/>
      <c r="H79" s="1239"/>
      <c r="I79" s="1239"/>
      <c r="J79" s="1239"/>
    </row>
    <row r="80" ht="33" customHeight="1" spans="1:10">
      <c r="A80" s="1239" t="s">
        <v>2593</v>
      </c>
      <c r="B80" s="1239"/>
      <c r="C80" s="1239"/>
      <c r="D80" s="1239"/>
      <c r="E80" s="1239"/>
      <c r="F80" s="1239"/>
      <c r="G80" s="1239"/>
      <c r="H80" s="1239"/>
      <c r="I80" s="1239"/>
      <c r="J80" s="1239"/>
    </row>
    <row r="81" spans="1:10">
      <c r="A81" s="1240" t="s">
        <v>2594</v>
      </c>
      <c r="B81" s="1241"/>
      <c r="C81" s="1240"/>
      <c r="D81" s="1240"/>
      <c r="E81" s="1240"/>
      <c r="F81" s="1240"/>
      <c r="G81" s="1240"/>
      <c r="H81" s="1240"/>
      <c r="I81" s="1240"/>
      <c r="J81" s="1240"/>
    </row>
  </sheetData>
  <mergeCells count="14">
    <mergeCell ref="C1:J1"/>
    <mergeCell ref="C2:J2"/>
    <mergeCell ref="C3:J3"/>
    <mergeCell ref="B70:J70"/>
    <mergeCell ref="A71:J71"/>
    <mergeCell ref="A72:J72"/>
    <mergeCell ref="A73:J73"/>
    <mergeCell ref="A74:J74"/>
    <mergeCell ref="A75:J75"/>
    <mergeCell ref="A76:J76"/>
    <mergeCell ref="A77:J77"/>
    <mergeCell ref="A78:J78"/>
    <mergeCell ref="A79:J79"/>
    <mergeCell ref="A80:J80"/>
  </mergeCells>
  <hyperlinks>
    <hyperlink ref="I5" location="报价向导!A1"/>
    <hyperlink ref="J5" location="价格目录!A1" display="返回目录"/>
  </hyperlinks>
  <pageMargins left="0.699305555555556" right="0.699305555555556" top="0.75" bottom="0.75" header="0.3" footer="0.3"/>
  <pageSetup paperSize="9" orientation="portrait"/>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61"/>
  <sheetViews>
    <sheetView workbookViewId="0">
      <selection activeCell="I19" sqref="I19"/>
    </sheetView>
  </sheetViews>
  <sheetFormatPr defaultColWidth="9" defaultRowHeight="14.25"/>
  <cols>
    <col min="1" max="1" width="26.75" customWidth="1"/>
    <col min="4" max="4" width="23.625" customWidth="1"/>
    <col min="7" max="7" width="22.875" customWidth="1"/>
    <col min="10" max="10" width="26.875" customWidth="1"/>
  </cols>
  <sheetData>
    <row r="1" ht="24.75" spans="1:11">
      <c r="A1" s="1209" t="s">
        <v>2595</v>
      </c>
      <c r="B1" s="1209"/>
      <c r="C1" s="1209"/>
      <c r="D1" s="1209"/>
      <c r="E1" s="1209"/>
      <c r="F1" s="1209"/>
      <c r="G1" s="1209"/>
      <c r="H1" s="1209"/>
      <c r="I1" s="1209"/>
      <c r="J1" s="1209"/>
      <c r="K1" s="1209"/>
    </row>
    <row r="2" ht="21.75" spans="1:11">
      <c r="A2" s="71" t="s">
        <v>2577</v>
      </c>
      <c r="B2" s="72" t="s">
        <v>219</v>
      </c>
      <c r="C2" s="1210"/>
      <c r="D2" s="71" t="s">
        <v>2577</v>
      </c>
      <c r="E2" s="72" t="s">
        <v>219</v>
      </c>
      <c r="F2" s="1210"/>
      <c r="G2" s="71" t="s">
        <v>2577</v>
      </c>
      <c r="H2" s="72" t="s">
        <v>219</v>
      </c>
      <c r="I2" s="1210"/>
      <c r="J2" s="71" t="s">
        <v>2577</v>
      </c>
      <c r="K2" s="72" t="s">
        <v>219</v>
      </c>
    </row>
    <row r="3" ht="15.75" spans="1:11">
      <c r="A3" s="1211" t="s">
        <v>2455</v>
      </c>
      <c r="B3" s="1212">
        <v>1</v>
      </c>
      <c r="C3" s="1211"/>
      <c r="D3" s="1211" t="s">
        <v>694</v>
      </c>
      <c r="E3" s="1212">
        <v>8</v>
      </c>
      <c r="F3" s="1211"/>
      <c r="G3" s="1211" t="s">
        <v>480</v>
      </c>
      <c r="H3" s="1212">
        <v>9</v>
      </c>
      <c r="I3" s="1211"/>
      <c r="J3" s="1211" t="s">
        <v>538</v>
      </c>
      <c r="K3" s="1212">
        <v>9</v>
      </c>
    </row>
    <row r="4" ht="15" spans="1:11">
      <c r="A4" s="1213" t="s">
        <v>220</v>
      </c>
      <c r="B4" s="1214">
        <v>1</v>
      </c>
      <c r="C4" s="1213"/>
      <c r="D4" s="1213" t="s">
        <v>654</v>
      </c>
      <c r="E4" s="1214">
        <v>8</v>
      </c>
      <c r="F4" s="1213"/>
      <c r="G4" s="1213" t="s">
        <v>712</v>
      </c>
      <c r="H4" s="1214">
        <v>9</v>
      </c>
      <c r="I4" s="1213"/>
      <c r="J4" s="1213" t="s">
        <v>227</v>
      </c>
      <c r="K4" s="1214">
        <v>9</v>
      </c>
    </row>
    <row r="5" ht="15" spans="1:11">
      <c r="A5" s="1211" t="s">
        <v>824</v>
      </c>
      <c r="B5" s="1212">
        <v>2</v>
      </c>
      <c r="C5" s="1211"/>
      <c r="D5" s="1211" t="s">
        <v>333</v>
      </c>
      <c r="E5" s="1212">
        <v>8</v>
      </c>
      <c r="F5" s="1211"/>
      <c r="G5" s="1211" t="s">
        <v>2518</v>
      </c>
      <c r="H5" s="1212">
        <v>9</v>
      </c>
      <c r="I5" s="1211"/>
      <c r="J5" s="1211" t="s">
        <v>622</v>
      </c>
      <c r="K5" s="1212">
        <v>9</v>
      </c>
    </row>
    <row r="6" ht="15" spans="1:11">
      <c r="A6" s="1213" t="s">
        <v>335</v>
      </c>
      <c r="B6" s="1214">
        <v>2</v>
      </c>
      <c r="C6" s="1213"/>
      <c r="D6" s="1213" t="s">
        <v>717</v>
      </c>
      <c r="E6" s="1214">
        <v>8</v>
      </c>
      <c r="F6" s="1213"/>
      <c r="G6" s="1213" t="s">
        <v>464</v>
      </c>
      <c r="H6" s="1214">
        <v>9</v>
      </c>
      <c r="I6" s="1213"/>
      <c r="J6" s="1213" t="s">
        <v>1340</v>
      </c>
      <c r="K6" s="1214">
        <v>9</v>
      </c>
    </row>
    <row r="7" ht="15" spans="1:11">
      <c r="A7" s="1211" t="s">
        <v>222</v>
      </c>
      <c r="B7" s="1212">
        <v>3</v>
      </c>
      <c r="C7" s="1211"/>
      <c r="D7" s="1211" t="s">
        <v>678</v>
      </c>
      <c r="E7" s="1212">
        <v>8</v>
      </c>
      <c r="F7" s="1211"/>
      <c r="G7" s="1211" t="s">
        <v>560</v>
      </c>
      <c r="H7" s="1212">
        <v>9</v>
      </c>
      <c r="I7" s="1211"/>
      <c r="J7" s="1211" t="s">
        <v>1206</v>
      </c>
      <c r="K7" s="1212">
        <v>9</v>
      </c>
    </row>
    <row r="8" ht="15" spans="1:11">
      <c r="A8" s="1213" t="s">
        <v>829</v>
      </c>
      <c r="B8" s="1214">
        <v>4</v>
      </c>
      <c r="C8" s="1213"/>
      <c r="D8" s="1213" t="s">
        <v>301</v>
      </c>
      <c r="E8" s="1214">
        <v>8</v>
      </c>
      <c r="F8" s="1213"/>
      <c r="G8" s="1213" t="s">
        <v>452</v>
      </c>
      <c r="H8" s="1214">
        <v>9</v>
      </c>
      <c r="I8" s="1213"/>
      <c r="J8" s="1213" t="s">
        <v>748</v>
      </c>
      <c r="K8" s="1214">
        <v>9</v>
      </c>
    </row>
    <row r="9" ht="15" spans="1:11">
      <c r="A9" s="1211" t="s">
        <v>380</v>
      </c>
      <c r="B9" s="1212">
        <v>4</v>
      </c>
      <c r="C9" s="1211"/>
      <c r="D9" s="1211" t="s">
        <v>702</v>
      </c>
      <c r="E9" s="1212">
        <v>8</v>
      </c>
      <c r="F9" s="1211"/>
      <c r="G9" s="1211" t="s">
        <v>664</v>
      </c>
      <c r="H9" s="1212">
        <v>9</v>
      </c>
      <c r="I9" s="1211"/>
      <c r="J9" s="1211" t="s">
        <v>2530</v>
      </c>
      <c r="K9" s="1212">
        <v>9</v>
      </c>
    </row>
    <row r="10" ht="15" spans="1:11">
      <c r="A10" s="1213" t="s">
        <v>372</v>
      </c>
      <c r="B10" s="1214">
        <v>4</v>
      </c>
      <c r="C10" s="1213"/>
      <c r="D10" s="1213" t="s">
        <v>978</v>
      </c>
      <c r="E10" s="1214">
        <v>9</v>
      </c>
      <c r="F10" s="1213"/>
      <c r="G10" s="1213" t="s">
        <v>568</v>
      </c>
      <c r="H10" s="1214">
        <v>9</v>
      </c>
      <c r="I10" s="1213"/>
      <c r="J10" s="1213" t="s">
        <v>446</v>
      </c>
      <c r="K10" s="1214">
        <v>9</v>
      </c>
    </row>
    <row r="11" ht="15" spans="1:11">
      <c r="A11" s="1211" t="s">
        <v>388</v>
      </c>
      <c r="B11" s="1212">
        <v>4</v>
      </c>
      <c r="C11" s="1211"/>
      <c r="D11" s="1211" t="s">
        <v>2349</v>
      </c>
      <c r="E11" s="1212">
        <v>9</v>
      </c>
      <c r="F11" s="1211"/>
      <c r="G11" s="1211" t="s">
        <v>319</v>
      </c>
      <c r="H11" s="1212">
        <v>9</v>
      </c>
      <c r="I11" s="1211"/>
      <c r="J11" s="1211" t="s">
        <v>625</v>
      </c>
      <c r="K11" s="1212">
        <v>9</v>
      </c>
    </row>
    <row r="12" ht="15" spans="1:11">
      <c r="A12" s="1213" t="s">
        <v>313</v>
      </c>
      <c r="B12" s="1214">
        <v>4</v>
      </c>
      <c r="C12" s="1213"/>
      <c r="D12" s="1213" t="s">
        <v>426</v>
      </c>
      <c r="E12" s="1214">
        <v>9</v>
      </c>
      <c r="F12" s="1213"/>
      <c r="G12" s="1213" t="s">
        <v>576</v>
      </c>
      <c r="H12" s="1214">
        <v>9</v>
      </c>
      <c r="I12" s="1213"/>
      <c r="J12" s="1213" t="s">
        <v>2532</v>
      </c>
      <c r="K12" s="1214">
        <v>9</v>
      </c>
    </row>
    <row r="13" ht="15" spans="1:11">
      <c r="A13" s="1211" t="s">
        <v>321</v>
      </c>
      <c r="B13" s="1212">
        <v>4</v>
      </c>
      <c r="C13" s="1211"/>
      <c r="D13" s="1211" t="s">
        <v>510</v>
      </c>
      <c r="E13" s="1212">
        <v>9</v>
      </c>
      <c r="F13" s="1211"/>
      <c r="G13" s="1211" t="s">
        <v>710</v>
      </c>
      <c r="H13" s="1212">
        <v>9</v>
      </c>
      <c r="I13" s="1211"/>
      <c r="J13" s="1211" t="s">
        <v>582</v>
      </c>
      <c r="K13" s="1212">
        <v>9</v>
      </c>
    </row>
    <row r="14" ht="15" spans="1:11">
      <c r="A14" s="1213" t="s">
        <v>329</v>
      </c>
      <c r="B14" s="1214">
        <v>4</v>
      </c>
      <c r="C14" s="1213"/>
      <c r="D14" s="1213" t="s">
        <v>995</v>
      </c>
      <c r="E14" s="1214">
        <v>9</v>
      </c>
      <c r="F14" s="1213"/>
      <c r="G14" s="1213" t="s">
        <v>1129</v>
      </c>
      <c r="H14" s="1214">
        <v>9</v>
      </c>
      <c r="I14" s="1213"/>
      <c r="J14" s="1213" t="s">
        <v>562</v>
      </c>
      <c r="K14" s="1214">
        <v>9</v>
      </c>
    </row>
    <row r="15" ht="15" spans="1:11">
      <c r="A15" s="1211" t="s">
        <v>343</v>
      </c>
      <c r="B15" s="1212">
        <v>4</v>
      </c>
      <c r="C15" s="1211"/>
      <c r="D15" s="1211" t="s">
        <v>672</v>
      </c>
      <c r="E15" s="1212">
        <v>9</v>
      </c>
      <c r="F15" s="1211"/>
      <c r="G15" s="1211" t="s">
        <v>410</v>
      </c>
      <c r="H15" s="1212">
        <v>9</v>
      </c>
      <c r="I15" s="1211"/>
      <c r="J15" s="1211" t="s">
        <v>598</v>
      </c>
      <c r="K15" s="1212">
        <v>9</v>
      </c>
    </row>
    <row r="16" ht="15" spans="1:11">
      <c r="A16" s="1213" t="s">
        <v>396</v>
      </c>
      <c r="B16" s="1214">
        <v>4</v>
      </c>
      <c r="C16" s="1213"/>
      <c r="D16" s="1213" t="s">
        <v>752</v>
      </c>
      <c r="E16" s="1214">
        <v>9</v>
      </c>
      <c r="F16" s="1213"/>
      <c r="G16" s="1213" t="s">
        <v>670</v>
      </c>
      <c r="H16" s="1214">
        <v>9</v>
      </c>
      <c r="I16" s="1213"/>
      <c r="J16" s="1213" t="s">
        <v>1241</v>
      </c>
      <c r="K16" s="1214">
        <v>9</v>
      </c>
    </row>
    <row r="17" ht="15" spans="1:11">
      <c r="A17" s="1211" t="s">
        <v>358</v>
      </c>
      <c r="B17" s="1212">
        <v>5</v>
      </c>
      <c r="C17" s="1211"/>
      <c r="D17" s="1211" t="s">
        <v>1328</v>
      </c>
      <c r="E17" s="1212">
        <v>9</v>
      </c>
      <c r="F17" s="1211"/>
      <c r="G17" s="1211" t="s">
        <v>354</v>
      </c>
      <c r="H17" s="1212">
        <v>9</v>
      </c>
      <c r="I17" s="1211"/>
      <c r="J17" s="1211" t="s">
        <v>2535</v>
      </c>
      <c r="K17" s="1212">
        <v>9</v>
      </c>
    </row>
    <row r="18" ht="15" spans="1:11">
      <c r="A18" s="1213" t="s">
        <v>366</v>
      </c>
      <c r="B18" s="1214">
        <v>5</v>
      </c>
      <c r="C18" s="1213"/>
      <c r="D18" s="1213" t="s">
        <v>442</v>
      </c>
      <c r="E18" s="1214">
        <v>9</v>
      </c>
      <c r="F18" s="1213"/>
      <c r="G18" s="1213" t="s">
        <v>1147</v>
      </c>
      <c r="H18" s="1214">
        <v>9</v>
      </c>
      <c r="I18" s="1213"/>
      <c r="J18" s="1213" t="s">
        <v>1231</v>
      </c>
      <c r="K18" s="1214">
        <v>9</v>
      </c>
    </row>
    <row r="19" ht="15" spans="1:11">
      <c r="A19" s="1211" t="s">
        <v>228</v>
      </c>
      <c r="B19" s="1212">
        <v>6</v>
      </c>
      <c r="C19" s="1211"/>
      <c r="D19" s="1211" t="s">
        <v>1001</v>
      </c>
      <c r="E19" s="1212">
        <v>9</v>
      </c>
      <c r="F19" s="1211"/>
      <c r="G19" s="1211" t="s">
        <v>460</v>
      </c>
      <c r="H19" s="1212">
        <v>9</v>
      </c>
      <c r="I19" s="1211"/>
      <c r="J19" s="1211" t="s">
        <v>692</v>
      </c>
      <c r="K19" s="1212">
        <v>9</v>
      </c>
    </row>
    <row r="20" ht="15" spans="1:11">
      <c r="A20" s="1213" t="s">
        <v>229</v>
      </c>
      <c r="B20" s="1214">
        <v>6</v>
      </c>
      <c r="C20" s="1213"/>
      <c r="D20" s="1213" t="s">
        <v>1025</v>
      </c>
      <c r="E20" s="1214">
        <v>9</v>
      </c>
      <c r="F20" s="1213"/>
      <c r="G20" s="1213" t="s">
        <v>440</v>
      </c>
      <c r="H20" s="1214">
        <v>9</v>
      </c>
      <c r="I20" s="1213"/>
      <c r="J20" s="1213" t="s">
        <v>590</v>
      </c>
      <c r="K20" s="1214">
        <v>9</v>
      </c>
    </row>
    <row r="21" ht="15" spans="1:11">
      <c r="A21" s="1211" t="s">
        <v>248</v>
      </c>
      <c r="B21" s="1212">
        <v>6</v>
      </c>
      <c r="C21" s="1211"/>
      <c r="D21" s="1211" t="s">
        <v>458</v>
      </c>
      <c r="E21" s="1212">
        <v>9</v>
      </c>
      <c r="F21" s="1211"/>
      <c r="G21" s="1211" t="s">
        <v>1246</v>
      </c>
      <c r="H21" s="1212">
        <v>9</v>
      </c>
      <c r="I21" s="1211"/>
      <c r="J21" s="1211" t="s">
        <v>606</v>
      </c>
      <c r="K21" s="1212">
        <v>9</v>
      </c>
    </row>
    <row r="22" ht="15" spans="1:11">
      <c r="A22" s="1213" t="s">
        <v>454</v>
      </c>
      <c r="B22" s="1214">
        <v>7</v>
      </c>
      <c r="C22" s="1213"/>
      <c r="D22" s="1213" t="s">
        <v>412</v>
      </c>
      <c r="E22" s="1214">
        <v>9</v>
      </c>
      <c r="F22" s="1213"/>
      <c r="G22" s="1213" t="s">
        <v>2521</v>
      </c>
      <c r="H22" s="1214">
        <v>9</v>
      </c>
      <c r="I22" s="1213"/>
      <c r="J22" s="1213" t="s">
        <v>682</v>
      </c>
      <c r="K22" s="1214">
        <v>9</v>
      </c>
    </row>
    <row r="23" ht="15" spans="1:11">
      <c r="A23" s="1211" t="s">
        <v>708</v>
      </c>
      <c r="B23" s="1212">
        <v>7</v>
      </c>
      <c r="C23" s="1211"/>
      <c r="D23" s="1211" t="s">
        <v>696</v>
      </c>
      <c r="E23" s="1212">
        <v>9</v>
      </c>
      <c r="F23" s="1211"/>
      <c r="G23" s="1211" t="s">
        <v>1142</v>
      </c>
      <c r="H23" s="1212">
        <v>9</v>
      </c>
      <c r="I23" s="1211"/>
      <c r="J23" s="1211" t="s">
        <v>2537</v>
      </c>
      <c r="K23" s="1212">
        <v>9</v>
      </c>
    </row>
    <row r="24" ht="15" spans="1:11">
      <c r="A24" s="1213" t="s">
        <v>644</v>
      </c>
      <c r="B24" s="1214">
        <v>7</v>
      </c>
      <c r="C24" s="1213"/>
      <c r="D24" s="1213" t="s">
        <v>408</v>
      </c>
      <c r="E24" s="1214">
        <v>9</v>
      </c>
      <c r="F24" s="1213"/>
      <c r="G24" s="1213" t="s">
        <v>498</v>
      </c>
      <c r="H24" s="1214">
        <v>9</v>
      </c>
      <c r="I24" s="1213"/>
      <c r="J24" s="1213" t="s">
        <v>629</v>
      </c>
      <c r="K24" s="1214">
        <v>9</v>
      </c>
    </row>
    <row r="25" ht="15" spans="1:11">
      <c r="A25" s="1211" t="s">
        <v>360</v>
      </c>
      <c r="B25" s="1212">
        <v>7</v>
      </c>
      <c r="C25" s="1211"/>
      <c r="D25" s="1211" t="s">
        <v>392</v>
      </c>
      <c r="E25" s="1212">
        <v>9</v>
      </c>
      <c r="F25" s="1211"/>
      <c r="G25" s="1211" t="s">
        <v>572</v>
      </c>
      <c r="H25" s="1212">
        <v>9</v>
      </c>
      <c r="I25" s="1211"/>
      <c r="J25" s="1211" t="s">
        <v>528</v>
      </c>
      <c r="K25" s="1212">
        <v>9</v>
      </c>
    </row>
    <row r="26" ht="15" spans="1:11">
      <c r="A26" s="1213" t="s">
        <v>352</v>
      </c>
      <c r="B26" s="1214">
        <v>7</v>
      </c>
      <c r="C26" s="1213"/>
      <c r="D26" s="1213" t="s">
        <v>1017</v>
      </c>
      <c r="E26" s="1214">
        <v>9</v>
      </c>
      <c r="F26" s="1213"/>
      <c r="G26" s="1213" t="s">
        <v>723</v>
      </c>
      <c r="H26" s="1214">
        <v>9</v>
      </c>
      <c r="I26" s="1213"/>
      <c r="J26" s="1213" t="s">
        <v>1263</v>
      </c>
      <c r="K26" s="1214">
        <v>9</v>
      </c>
    </row>
    <row r="27" ht="15" spans="1:11">
      <c r="A27" s="1211" t="s">
        <v>368</v>
      </c>
      <c r="B27" s="1212">
        <v>7</v>
      </c>
      <c r="C27" s="1211"/>
      <c r="D27" s="1211" t="s">
        <v>1020</v>
      </c>
      <c r="E27" s="1212">
        <v>9</v>
      </c>
      <c r="F27" s="1211"/>
      <c r="G27" s="1211" t="s">
        <v>2540</v>
      </c>
      <c r="H27" s="1212">
        <v>9</v>
      </c>
      <c r="I27" s="1211"/>
      <c r="J27" s="1211" t="s">
        <v>620</v>
      </c>
      <c r="K27" s="1212">
        <v>9</v>
      </c>
    </row>
    <row r="28" ht="15" spans="1:11">
      <c r="A28" s="1213" t="s">
        <v>2394</v>
      </c>
      <c r="B28" s="1214">
        <v>7</v>
      </c>
      <c r="C28" s="1213"/>
      <c r="D28" s="1213" t="s">
        <v>394</v>
      </c>
      <c r="E28" s="1214">
        <v>9</v>
      </c>
      <c r="F28" s="1213"/>
      <c r="G28" s="1213" t="s">
        <v>226</v>
      </c>
      <c r="H28" s="1214">
        <v>9</v>
      </c>
      <c r="I28" s="1213"/>
      <c r="J28" s="1213" t="s">
        <v>690</v>
      </c>
      <c r="K28" s="1214">
        <v>9</v>
      </c>
    </row>
    <row r="29" ht="15" spans="1:11">
      <c r="A29" s="1211" t="s">
        <v>660</v>
      </c>
      <c r="B29" s="1212">
        <v>7</v>
      </c>
      <c r="C29" s="1211"/>
      <c r="D29" s="1211" t="s">
        <v>450</v>
      </c>
      <c r="E29" s="1212">
        <v>9</v>
      </c>
      <c r="F29" s="1211"/>
      <c r="G29" s="1211" t="s">
        <v>719</v>
      </c>
      <c r="H29" s="1212">
        <v>9</v>
      </c>
      <c r="I29" s="1211"/>
      <c r="J29" s="1211" t="s">
        <v>432</v>
      </c>
      <c r="K29" s="1212">
        <v>9</v>
      </c>
    </row>
    <row r="30" ht="15" spans="1:11">
      <c r="A30" s="1213" t="s">
        <v>715</v>
      </c>
      <c r="B30" s="1214">
        <v>7</v>
      </c>
      <c r="C30" s="1213"/>
      <c r="D30" s="1213" t="s">
        <v>420</v>
      </c>
      <c r="E30" s="1214">
        <v>9</v>
      </c>
      <c r="F30" s="1213"/>
      <c r="G30" s="1213" t="s">
        <v>496</v>
      </c>
      <c r="H30" s="1214">
        <v>9</v>
      </c>
      <c r="I30" s="1213"/>
      <c r="J30" s="1213" t="s">
        <v>633</v>
      </c>
      <c r="K30" s="1214">
        <v>9</v>
      </c>
    </row>
    <row r="31" ht="15" spans="1:11">
      <c r="A31" s="1211" t="s">
        <v>374</v>
      </c>
      <c r="B31" s="1212">
        <v>7</v>
      </c>
      <c r="C31" s="1211"/>
      <c r="D31" s="1211" t="s">
        <v>2507</v>
      </c>
      <c r="E31" s="1212">
        <v>9</v>
      </c>
      <c r="F31" s="1211"/>
      <c r="G31" s="1211" t="s">
        <v>1156</v>
      </c>
      <c r="H31" s="1212">
        <v>9</v>
      </c>
      <c r="I31" s="1211"/>
      <c r="J31" s="1211" t="s">
        <v>631</v>
      </c>
      <c r="K31" s="1212">
        <v>9</v>
      </c>
    </row>
    <row r="32" ht="15" spans="1:11">
      <c r="A32" s="1213" t="s">
        <v>337</v>
      </c>
      <c r="B32" s="1214">
        <v>7</v>
      </c>
      <c r="C32" s="1213"/>
      <c r="D32" s="1213" t="s">
        <v>532</v>
      </c>
      <c r="E32" s="1214">
        <v>9</v>
      </c>
      <c r="F32" s="1213"/>
      <c r="G32" s="1213" t="s">
        <v>542</v>
      </c>
      <c r="H32" s="1214">
        <v>9</v>
      </c>
      <c r="I32" s="1213"/>
      <c r="J32" s="1213" t="s">
        <v>436</v>
      </c>
      <c r="K32" s="1214">
        <v>9</v>
      </c>
    </row>
    <row r="33" ht="15" spans="1:11">
      <c r="A33" s="1211" t="s">
        <v>721</v>
      </c>
      <c r="B33" s="1212">
        <v>7</v>
      </c>
      <c r="C33" s="1211"/>
      <c r="D33" s="1211" t="s">
        <v>466</v>
      </c>
      <c r="E33" s="1212">
        <v>9</v>
      </c>
      <c r="F33" s="1211"/>
      <c r="G33" s="1211" t="s">
        <v>604</v>
      </c>
      <c r="H33" s="1212">
        <v>9</v>
      </c>
      <c r="I33" s="1211"/>
      <c r="J33" s="1211" t="s">
        <v>2388</v>
      </c>
      <c r="K33" s="1212">
        <v>9</v>
      </c>
    </row>
    <row r="34" ht="15" spans="1:11">
      <c r="A34" s="1213" t="s">
        <v>652</v>
      </c>
      <c r="B34" s="1214">
        <v>7</v>
      </c>
      <c r="C34" s="1213"/>
      <c r="D34" s="1213" t="s">
        <v>680</v>
      </c>
      <c r="E34" s="1214">
        <v>9</v>
      </c>
      <c r="F34" s="1213"/>
      <c r="G34" s="1213" t="s">
        <v>611</v>
      </c>
      <c r="H34" s="1214">
        <v>9</v>
      </c>
      <c r="I34" s="1213"/>
      <c r="J34" s="1213" t="s">
        <v>640</v>
      </c>
      <c r="K34" s="1214">
        <v>9</v>
      </c>
    </row>
    <row r="35" ht="15" spans="1:11">
      <c r="A35" s="1211" t="s">
        <v>700</v>
      </c>
      <c r="B35" s="1212">
        <v>7</v>
      </c>
      <c r="C35" s="1211"/>
      <c r="D35" s="1211" t="s">
        <v>1046</v>
      </c>
      <c r="E35" s="1212">
        <v>9</v>
      </c>
      <c r="F35" s="1211"/>
      <c r="G35" s="1211" t="s">
        <v>504</v>
      </c>
      <c r="H35" s="1212">
        <v>9</v>
      </c>
      <c r="I35" s="1211"/>
      <c r="J35" s="1211" t="s">
        <v>578</v>
      </c>
      <c r="K35" s="1212">
        <v>9</v>
      </c>
    </row>
    <row r="36" ht="15" spans="1:11">
      <c r="A36" s="1213" t="s">
        <v>299</v>
      </c>
      <c r="B36" s="1214">
        <v>7</v>
      </c>
      <c r="C36" s="1213"/>
      <c r="D36" s="1213" t="s">
        <v>1057</v>
      </c>
      <c r="E36" s="1214">
        <v>9</v>
      </c>
      <c r="F36" s="1213"/>
      <c r="G36" s="1213" t="s">
        <v>492</v>
      </c>
      <c r="H36" s="1214">
        <v>9</v>
      </c>
      <c r="I36" s="1213"/>
      <c r="J36" s="1213" t="s">
        <v>378</v>
      </c>
      <c r="K36" s="1214">
        <v>9</v>
      </c>
    </row>
    <row r="37" ht="15" spans="1:11">
      <c r="A37" s="1211" t="s">
        <v>478</v>
      </c>
      <c r="B37" s="1212">
        <v>7</v>
      </c>
      <c r="C37" s="1211"/>
      <c r="D37" s="1211" t="s">
        <v>2392</v>
      </c>
      <c r="E37" s="1212">
        <v>9</v>
      </c>
      <c r="F37" s="1211"/>
      <c r="G37" s="1211" t="s">
        <v>2596</v>
      </c>
      <c r="H37" s="1212">
        <v>9</v>
      </c>
      <c r="I37" s="1211"/>
      <c r="J37" s="1211" t="s">
        <v>586</v>
      </c>
      <c r="K37" s="1212">
        <v>9</v>
      </c>
    </row>
    <row r="38" ht="15" spans="1:11">
      <c r="A38" s="1213" t="s">
        <v>1105</v>
      </c>
      <c r="B38" s="1214">
        <v>7</v>
      </c>
      <c r="C38" s="1213"/>
      <c r="D38" s="1213" t="s">
        <v>428</v>
      </c>
      <c r="E38" s="1214">
        <v>9</v>
      </c>
      <c r="F38" s="1213"/>
      <c r="G38" s="1213" t="s">
        <v>725</v>
      </c>
      <c r="H38" s="1214">
        <v>9</v>
      </c>
      <c r="I38" s="1213"/>
      <c r="J38" s="1213" t="s">
        <v>627</v>
      </c>
      <c r="K38" s="1214">
        <v>9</v>
      </c>
    </row>
    <row r="39" ht="15" spans="1:11">
      <c r="A39" s="1211" t="s">
        <v>290</v>
      </c>
      <c r="B39" s="1212">
        <v>7</v>
      </c>
      <c r="C39" s="1211"/>
      <c r="D39" s="1211" t="s">
        <v>349</v>
      </c>
      <c r="E39" s="1212">
        <v>9</v>
      </c>
      <c r="F39" s="1211"/>
      <c r="G39" s="1211" t="s">
        <v>500</v>
      </c>
      <c r="H39" s="1212">
        <v>9</v>
      </c>
      <c r="I39" s="1211"/>
      <c r="J39" s="1211" t="s">
        <v>638</v>
      </c>
      <c r="K39" s="1212">
        <v>9</v>
      </c>
    </row>
    <row r="40" ht="15" spans="1:11">
      <c r="A40" s="1213" t="s">
        <v>548</v>
      </c>
      <c r="B40" s="1214">
        <v>7</v>
      </c>
      <c r="C40" s="1213"/>
      <c r="D40" s="1213" t="s">
        <v>416</v>
      </c>
      <c r="E40" s="1214">
        <v>9</v>
      </c>
      <c r="F40" s="1213"/>
      <c r="G40" s="1213" t="s">
        <v>592</v>
      </c>
      <c r="H40" s="1214">
        <v>9</v>
      </c>
      <c r="I40" s="1213"/>
      <c r="J40" s="1213" t="s">
        <v>376</v>
      </c>
      <c r="K40" s="1214">
        <v>9</v>
      </c>
    </row>
    <row r="41" ht="15" spans="1:11">
      <c r="A41" s="1211" t="s">
        <v>430</v>
      </c>
      <c r="B41" s="1212">
        <v>7</v>
      </c>
      <c r="C41" s="1211"/>
      <c r="D41" s="1211" t="s">
        <v>506</v>
      </c>
      <c r="E41" s="1212">
        <v>9</v>
      </c>
      <c r="F41" s="1211"/>
      <c r="G41" s="1211" t="s">
        <v>546</v>
      </c>
      <c r="H41" s="1212">
        <v>9</v>
      </c>
      <c r="I41" s="1211"/>
      <c r="J41" s="1211" t="s">
        <v>1282</v>
      </c>
      <c r="K41" s="1212">
        <v>9</v>
      </c>
    </row>
    <row r="42" ht="15" spans="1:11">
      <c r="A42" s="1213" t="s">
        <v>462</v>
      </c>
      <c r="B42" s="1214">
        <v>7</v>
      </c>
      <c r="C42" s="1213"/>
      <c r="D42" s="1213" t="s">
        <v>356</v>
      </c>
      <c r="E42" s="1214">
        <v>9</v>
      </c>
      <c r="F42" s="1213"/>
      <c r="G42" s="1213" t="s">
        <v>2408</v>
      </c>
      <c r="H42" s="1214">
        <v>9</v>
      </c>
      <c r="I42" s="1213"/>
      <c r="J42" s="1213" t="s">
        <v>646</v>
      </c>
      <c r="K42" s="1214">
        <v>9</v>
      </c>
    </row>
    <row r="43" ht="15" spans="1:11">
      <c r="A43" s="1211" t="s">
        <v>2498</v>
      </c>
      <c r="B43" s="1212">
        <v>7</v>
      </c>
      <c r="C43" s="1211"/>
      <c r="D43" s="1211" t="s">
        <v>2512</v>
      </c>
      <c r="E43" s="1212">
        <v>9</v>
      </c>
      <c r="F43" s="1211"/>
      <c r="G43" s="1211" t="s">
        <v>520</v>
      </c>
      <c r="H43" s="1212">
        <v>9</v>
      </c>
      <c r="I43" s="1211"/>
      <c r="J43" s="1211" t="s">
        <v>2541</v>
      </c>
      <c r="K43" s="1212">
        <v>9</v>
      </c>
    </row>
    <row r="44" ht="15" spans="1:11">
      <c r="A44" s="1213" t="s">
        <v>602</v>
      </c>
      <c r="B44" s="1214">
        <v>7</v>
      </c>
      <c r="C44" s="1213"/>
      <c r="D44" s="1213" t="s">
        <v>424</v>
      </c>
      <c r="E44" s="1214">
        <v>9</v>
      </c>
      <c r="F44" s="1213"/>
      <c r="G44" s="1213" t="s">
        <v>2527</v>
      </c>
      <c r="H44" s="1214">
        <v>9</v>
      </c>
      <c r="I44" s="1213"/>
      <c r="J44" s="1213" t="s">
        <v>341</v>
      </c>
      <c r="K44" s="1214">
        <v>9</v>
      </c>
    </row>
    <row r="45" ht="15" spans="1:11">
      <c r="A45" s="1211" t="s">
        <v>494</v>
      </c>
      <c r="B45" s="1212">
        <v>7</v>
      </c>
      <c r="C45" s="1211"/>
      <c r="D45" s="1211" t="s">
        <v>1072</v>
      </c>
      <c r="E45" s="1212">
        <v>9</v>
      </c>
      <c r="F45" s="1211"/>
      <c r="G45" s="1211" t="s">
        <v>526</v>
      </c>
      <c r="H45" s="1212">
        <v>9</v>
      </c>
      <c r="I45" s="1211"/>
      <c r="J45" s="1211" t="s">
        <v>1289</v>
      </c>
      <c r="K45" s="1212">
        <v>9</v>
      </c>
    </row>
    <row r="46" ht="15" spans="1:11">
      <c r="A46" s="1213" t="s">
        <v>668</v>
      </c>
      <c r="B46" s="1214">
        <v>7</v>
      </c>
      <c r="C46" s="1213"/>
      <c r="D46" s="1213" t="s">
        <v>311</v>
      </c>
      <c r="E46" s="1214">
        <v>9</v>
      </c>
      <c r="F46" s="1213"/>
      <c r="G46" s="1213" t="s">
        <v>484</v>
      </c>
      <c r="H46" s="1214">
        <v>9</v>
      </c>
      <c r="I46" s="1213"/>
      <c r="J46" s="1213" t="s">
        <v>1301</v>
      </c>
      <c r="K46" s="1214">
        <v>9</v>
      </c>
    </row>
    <row r="47" ht="15" spans="1:11">
      <c r="A47" s="1211" t="s">
        <v>315</v>
      </c>
      <c r="B47" s="1212">
        <v>7</v>
      </c>
      <c r="C47" s="1211"/>
      <c r="D47" s="1211" t="s">
        <v>364</v>
      </c>
      <c r="E47" s="1212">
        <v>9</v>
      </c>
      <c r="F47" s="1211"/>
      <c r="G47" s="1211" t="s">
        <v>512</v>
      </c>
      <c r="H47" s="1212">
        <v>9</v>
      </c>
      <c r="I47" s="1211"/>
      <c r="J47" s="1211" t="s">
        <v>594</v>
      </c>
      <c r="K47" s="1212">
        <v>9</v>
      </c>
    </row>
    <row r="48" ht="15" spans="1:11">
      <c r="A48" s="1213" t="s">
        <v>476</v>
      </c>
      <c r="B48" s="1214">
        <v>7</v>
      </c>
      <c r="C48" s="1213"/>
      <c r="D48" s="1213" t="s">
        <v>384</v>
      </c>
      <c r="E48" s="1214">
        <v>9</v>
      </c>
      <c r="F48" s="1213"/>
      <c r="G48" s="1213" t="s">
        <v>550</v>
      </c>
      <c r="H48" s="1214">
        <v>9</v>
      </c>
      <c r="I48" s="1213"/>
      <c r="J48" s="1213" t="s">
        <v>554</v>
      </c>
      <c r="K48" s="1214">
        <v>9</v>
      </c>
    </row>
    <row r="49" ht="15" spans="1:11">
      <c r="A49" s="1211" t="s">
        <v>390</v>
      </c>
      <c r="B49" s="1212">
        <v>7</v>
      </c>
      <c r="C49" s="1211"/>
      <c r="D49" s="1211" t="s">
        <v>1079</v>
      </c>
      <c r="E49" s="1212">
        <v>9</v>
      </c>
      <c r="F49" s="1211"/>
      <c r="G49" s="1211" t="s">
        <v>558</v>
      </c>
      <c r="H49" s="1212">
        <v>9</v>
      </c>
      <c r="I49" s="1211"/>
      <c r="J49" s="1211" t="s">
        <v>2505</v>
      </c>
      <c r="K49" s="1212">
        <v>9</v>
      </c>
    </row>
    <row r="50" ht="15" spans="1:11">
      <c r="A50" s="1213" t="s">
        <v>676</v>
      </c>
      <c r="B50" s="1214">
        <v>7</v>
      </c>
      <c r="C50" s="1213"/>
      <c r="D50" s="1213" t="s">
        <v>339</v>
      </c>
      <c r="E50" s="1214">
        <v>9</v>
      </c>
      <c r="F50" s="1213"/>
      <c r="G50" s="1213" t="s">
        <v>522</v>
      </c>
      <c r="H50" s="1214">
        <v>9</v>
      </c>
      <c r="I50" s="1213"/>
      <c r="J50" s="1213" t="s">
        <v>2513</v>
      </c>
      <c r="K50" s="1214">
        <v>9</v>
      </c>
    </row>
    <row r="51" ht="15" spans="1:11">
      <c r="A51" s="1211" t="s">
        <v>382</v>
      </c>
      <c r="B51" s="1212">
        <v>7</v>
      </c>
      <c r="C51" s="1211"/>
      <c r="D51" s="1211" t="s">
        <v>347</v>
      </c>
      <c r="E51" s="1212">
        <v>9</v>
      </c>
      <c r="F51" s="1211"/>
      <c r="G51" s="1211" t="s">
        <v>294</v>
      </c>
      <c r="H51" s="1212">
        <v>9</v>
      </c>
      <c r="I51" s="1211"/>
      <c r="J51" s="1211" t="s">
        <v>2538</v>
      </c>
      <c r="K51" s="1212">
        <v>9</v>
      </c>
    </row>
    <row r="52" ht="15" spans="1:11">
      <c r="A52" s="1213" t="s">
        <v>919</v>
      </c>
      <c r="B52" s="1214">
        <v>7</v>
      </c>
      <c r="C52" s="1213"/>
      <c r="D52" s="1213" t="s">
        <v>2515</v>
      </c>
      <c r="E52" s="1214">
        <v>9</v>
      </c>
      <c r="F52" s="1213"/>
      <c r="G52" s="1213" t="s">
        <v>566</v>
      </c>
      <c r="H52" s="1214">
        <v>9</v>
      </c>
      <c r="I52" s="1213"/>
      <c r="J52" s="1213" t="s">
        <v>1251</v>
      </c>
      <c r="K52" s="1214">
        <v>9</v>
      </c>
    </row>
    <row r="53" ht="15" spans="1:11">
      <c r="A53" s="1211" t="s">
        <v>398</v>
      </c>
      <c r="B53" s="1212">
        <v>7</v>
      </c>
      <c r="C53" s="1211"/>
      <c r="D53" s="1211" t="s">
        <v>556</v>
      </c>
      <c r="E53" s="1212">
        <v>9</v>
      </c>
      <c r="F53" s="1211"/>
      <c r="G53" s="1211" t="s">
        <v>615</v>
      </c>
      <c r="H53" s="1212">
        <v>9</v>
      </c>
      <c r="I53" s="1211"/>
      <c r="J53" s="1211" t="s">
        <v>608</v>
      </c>
      <c r="K53" s="1212">
        <v>9</v>
      </c>
    </row>
    <row r="54" ht="15" spans="1:11">
      <c r="A54" s="1213" t="s">
        <v>684</v>
      </c>
      <c r="B54" s="1214">
        <v>7</v>
      </c>
      <c r="C54" s="1213"/>
      <c r="D54" s="1213" t="s">
        <v>2524</v>
      </c>
      <c r="E54" s="1214">
        <v>9</v>
      </c>
      <c r="F54" s="1213"/>
      <c r="G54" s="1213" t="s">
        <v>516</v>
      </c>
      <c r="H54" s="1214">
        <v>9</v>
      </c>
      <c r="I54" s="1213"/>
      <c r="J54" s="1213" t="s">
        <v>613</v>
      </c>
      <c r="K54" s="1214">
        <v>9</v>
      </c>
    </row>
    <row r="55" ht="15" spans="1:11">
      <c r="A55" s="1211" t="s">
        <v>323</v>
      </c>
      <c r="B55" s="1212">
        <v>7</v>
      </c>
      <c r="C55" s="1211"/>
      <c r="D55" s="1211" t="s">
        <v>1094</v>
      </c>
      <c r="E55" s="1212">
        <v>9</v>
      </c>
      <c r="F55" s="1211"/>
      <c r="G55" s="1211" t="s">
        <v>508</v>
      </c>
      <c r="H55" s="1212">
        <v>9</v>
      </c>
      <c r="I55" s="1211"/>
      <c r="J55" s="1211" t="s">
        <v>635</v>
      </c>
      <c r="K55" s="1212">
        <v>9</v>
      </c>
    </row>
    <row r="56" ht="15" spans="1:11">
      <c r="A56" s="1213" t="s">
        <v>438</v>
      </c>
      <c r="B56" s="1214">
        <v>7</v>
      </c>
      <c r="C56" s="1213"/>
      <c r="D56" s="1213" t="s">
        <v>472</v>
      </c>
      <c r="E56" s="1214">
        <v>9</v>
      </c>
      <c r="F56" s="1213"/>
      <c r="G56" s="1213" t="s">
        <v>530</v>
      </c>
      <c r="H56" s="1214">
        <v>9</v>
      </c>
      <c r="I56" s="1213"/>
      <c r="J56" s="1213" t="s">
        <v>1292</v>
      </c>
      <c r="K56" s="1214">
        <v>9</v>
      </c>
    </row>
    <row r="57" ht="15" spans="1:11">
      <c r="A57" s="1211" t="s">
        <v>331</v>
      </c>
      <c r="B57" s="1212">
        <v>7</v>
      </c>
      <c r="C57" s="1211"/>
      <c r="D57" s="1211" t="s">
        <v>544</v>
      </c>
      <c r="E57" s="1212">
        <v>9</v>
      </c>
      <c r="F57" s="1211"/>
      <c r="G57" s="1211" t="s">
        <v>292</v>
      </c>
      <c r="H57" s="1212">
        <v>9</v>
      </c>
      <c r="I57" s="1211"/>
      <c r="J57" s="1211" t="s">
        <v>534</v>
      </c>
      <c r="K57" s="1212">
        <v>9</v>
      </c>
    </row>
    <row r="58" ht="15" spans="1:11">
      <c r="A58" s="1213" t="s">
        <v>345</v>
      </c>
      <c r="B58" s="1214">
        <v>7</v>
      </c>
      <c r="C58" s="1213"/>
      <c r="D58" s="1213" t="s">
        <v>564</v>
      </c>
      <c r="E58" s="1214">
        <v>9</v>
      </c>
      <c r="F58" s="1213"/>
      <c r="G58" s="1213" t="s">
        <v>327</v>
      </c>
      <c r="H58" s="1214">
        <v>9</v>
      </c>
      <c r="I58" s="1213"/>
      <c r="J58" s="1213" t="s">
        <v>370</v>
      </c>
      <c r="K58" s="1214">
        <v>9</v>
      </c>
    </row>
    <row r="59" ht="15" spans="1:11">
      <c r="A59" s="1211" t="s">
        <v>414</v>
      </c>
      <c r="B59" s="1212">
        <v>7</v>
      </c>
      <c r="C59" s="1211"/>
      <c r="D59" s="1211" t="s">
        <v>536</v>
      </c>
      <c r="E59" s="1212">
        <v>9</v>
      </c>
      <c r="F59" s="1211"/>
      <c r="G59" s="1211" t="s">
        <v>751</v>
      </c>
      <c r="H59" s="1212">
        <v>9</v>
      </c>
      <c r="I59" s="1211"/>
      <c r="J59" s="1211" t="s">
        <v>648</v>
      </c>
      <c r="K59" s="1212">
        <v>9</v>
      </c>
    </row>
    <row r="60" ht="15" spans="1:11">
      <c r="A60" s="1213" t="s">
        <v>406</v>
      </c>
      <c r="B60" s="1214">
        <v>7</v>
      </c>
      <c r="C60" s="1213"/>
      <c r="D60" s="1213" t="s">
        <v>488</v>
      </c>
      <c r="E60" s="1214">
        <v>9</v>
      </c>
      <c r="F60" s="1213"/>
      <c r="G60" s="1213" t="s">
        <v>570</v>
      </c>
      <c r="H60" s="1214">
        <v>9</v>
      </c>
      <c r="I60" s="1213"/>
      <c r="J60" s="1213" t="s">
        <v>656</v>
      </c>
      <c r="K60" s="1214">
        <v>9</v>
      </c>
    </row>
    <row r="61" ht="15" spans="1:11">
      <c r="A61" s="1211" t="s">
        <v>947</v>
      </c>
      <c r="B61" s="1212">
        <v>7</v>
      </c>
      <c r="C61" s="1215"/>
      <c r="D61" s="1215"/>
      <c r="E61" s="1215"/>
      <c r="F61" s="1215"/>
      <c r="G61" s="1215"/>
      <c r="H61" s="1215"/>
      <c r="I61" s="1215"/>
      <c r="J61" s="1215"/>
      <c r="K61" s="1215"/>
    </row>
  </sheetData>
  <mergeCells count="1">
    <mergeCell ref="A1:K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H35"/>
  <sheetViews>
    <sheetView workbookViewId="0">
      <selection activeCell="B7" sqref="B7:H12"/>
    </sheetView>
  </sheetViews>
  <sheetFormatPr defaultColWidth="9" defaultRowHeight="14.25" outlineLevelCol="7"/>
  <cols>
    <col min="1" max="1" width="32.25" customWidth="1"/>
    <col min="2" max="3" width="14.25" customWidth="1"/>
    <col min="4" max="4" width="15.125" customWidth="1"/>
    <col min="5" max="5" width="15" customWidth="1"/>
    <col min="6" max="6" width="14.125" customWidth="1"/>
    <col min="7" max="8" width="15.25" customWidth="1"/>
  </cols>
  <sheetData>
    <row r="1" ht="31.5" spans="1:8">
      <c r="A1" s="1161" t="s">
        <v>95</v>
      </c>
      <c r="B1" s="1161"/>
      <c r="C1" s="1161"/>
      <c r="D1" s="1161"/>
      <c r="E1" s="1161"/>
      <c r="F1" s="1161"/>
      <c r="G1" s="1161"/>
      <c r="H1" s="1161"/>
    </row>
    <row r="2" ht="18.75" spans="1:8">
      <c r="A2" s="1162" t="s">
        <v>216</v>
      </c>
      <c r="B2" s="1162"/>
      <c r="C2" s="1162"/>
      <c r="D2" s="1162"/>
      <c r="E2" s="1162"/>
      <c r="F2" s="1162"/>
      <c r="G2" s="1162"/>
      <c r="H2" s="1162"/>
    </row>
    <row r="3" ht="18.75" spans="1:8">
      <c r="A3" s="1163"/>
      <c r="B3" s="1162"/>
      <c r="C3" s="1162"/>
      <c r="D3" s="1162"/>
      <c r="E3" s="1162"/>
      <c r="F3" s="1162"/>
      <c r="G3" s="1162"/>
      <c r="H3" s="1162"/>
    </row>
    <row r="4" spans="1:8">
      <c r="A4" s="1164" t="s">
        <v>217</v>
      </c>
      <c r="B4" s="1164"/>
      <c r="C4" s="1164"/>
      <c r="D4" s="1164"/>
      <c r="E4" s="1164"/>
      <c r="F4" s="1164"/>
      <c r="G4" s="1164"/>
      <c r="H4" s="1164"/>
    </row>
    <row r="5" ht="35.25" spans="1:8">
      <c r="A5" s="1165" t="s">
        <v>2597</v>
      </c>
      <c r="B5" s="1165"/>
      <c r="C5" s="1165"/>
      <c r="D5" s="1165"/>
      <c r="E5" s="1165"/>
      <c r="F5" s="1165"/>
      <c r="G5" s="1165"/>
      <c r="H5" s="1165"/>
    </row>
    <row r="6" spans="1:8">
      <c r="A6" s="1166" t="s">
        <v>2445</v>
      </c>
      <c r="B6" s="1167"/>
      <c r="C6" s="1167"/>
      <c r="D6" s="1167"/>
      <c r="E6" s="1168"/>
      <c r="F6" s="1167"/>
      <c r="G6" s="1169">
        <v>44267</v>
      </c>
      <c r="H6" s="1169"/>
    </row>
    <row r="7" ht="27.75" customHeight="1" spans="1:8">
      <c r="A7" s="1170" t="s">
        <v>219</v>
      </c>
      <c r="B7" s="1171" t="s">
        <v>2598</v>
      </c>
      <c r="C7" s="1171" t="s">
        <v>2599</v>
      </c>
      <c r="D7" s="1172" t="s">
        <v>2600</v>
      </c>
      <c r="E7" s="1172" t="s">
        <v>2601</v>
      </c>
      <c r="F7" s="1172" t="s">
        <v>2602</v>
      </c>
      <c r="G7" s="1172" t="s">
        <v>2603</v>
      </c>
      <c r="H7" s="1173" t="s">
        <v>2604</v>
      </c>
    </row>
    <row r="8" ht="61" customHeight="1" spans="1:8">
      <c r="A8" s="1174" t="s">
        <v>2605</v>
      </c>
      <c r="B8" s="1175">
        <v>43.2681</v>
      </c>
      <c r="C8" s="1176">
        <v>38.7818</v>
      </c>
      <c r="D8" s="1176">
        <v>38.7818</v>
      </c>
      <c r="E8" s="1176">
        <v>38.177875</v>
      </c>
      <c r="F8" s="1176">
        <v>36.7112</v>
      </c>
      <c r="G8" s="1176">
        <v>35.417075</v>
      </c>
      <c r="H8" s="1177">
        <v>35.417075</v>
      </c>
    </row>
    <row r="9" ht="27" customHeight="1" spans="1:8">
      <c r="A9" s="1178" t="s">
        <v>2606</v>
      </c>
      <c r="B9" s="1179">
        <v>44.6485</v>
      </c>
      <c r="C9" s="1180">
        <v>43.526925</v>
      </c>
      <c r="D9" s="1180">
        <v>42.664175</v>
      </c>
      <c r="E9" s="1180">
        <v>41.71515</v>
      </c>
      <c r="F9" s="1180">
        <v>41.111225</v>
      </c>
      <c r="G9" s="1180">
        <v>40.421025</v>
      </c>
      <c r="H9" s="1181">
        <v>40.421025</v>
      </c>
    </row>
    <row r="10" ht="26" customHeight="1" spans="1:8">
      <c r="A10" s="1182" t="s">
        <v>750</v>
      </c>
      <c r="B10" s="1183">
        <v>40.1622</v>
      </c>
      <c r="C10" s="1184">
        <v>38.0916</v>
      </c>
      <c r="D10" s="1184">
        <v>35.934725</v>
      </c>
      <c r="E10" s="1184">
        <v>33.864125</v>
      </c>
      <c r="F10" s="1180">
        <v>31.70725</v>
      </c>
      <c r="G10" s="1180">
        <v>29.8092</v>
      </c>
      <c r="H10" s="1181">
        <v>27.652325</v>
      </c>
    </row>
    <row r="11" ht="22" customHeight="1" spans="1:8">
      <c r="A11" s="1182" t="s">
        <v>2607</v>
      </c>
      <c r="B11" s="1183">
        <v>43.2681</v>
      </c>
      <c r="C11" s="1184">
        <v>41.1975</v>
      </c>
      <c r="D11" s="1184">
        <v>39.040625</v>
      </c>
      <c r="E11" s="1184">
        <v>36.970025</v>
      </c>
      <c r="F11" s="1180">
        <v>34.81315</v>
      </c>
      <c r="G11" s="1180">
        <v>32.9151</v>
      </c>
      <c r="H11" s="1181">
        <v>30.758225</v>
      </c>
    </row>
    <row r="12" ht="60" customHeight="1" spans="1:8">
      <c r="A12" s="1185" t="s">
        <v>2608</v>
      </c>
      <c r="B12" s="1186">
        <v>47.323025</v>
      </c>
      <c r="C12" s="1187">
        <v>45.3387</v>
      </c>
      <c r="D12" s="1187">
        <v>43.181825</v>
      </c>
      <c r="E12" s="1187">
        <v>41.111225</v>
      </c>
      <c r="F12" s="1188">
        <v>38.95435</v>
      </c>
      <c r="G12" s="1188">
        <v>36.970025</v>
      </c>
      <c r="H12" s="1189">
        <v>34.81315</v>
      </c>
    </row>
    <row r="13" spans="1:8">
      <c r="A13" s="1190" t="s">
        <v>2609</v>
      </c>
      <c r="B13" s="1191"/>
      <c r="C13" s="1191"/>
      <c r="D13" s="1191"/>
      <c r="E13" s="1191"/>
      <c r="F13" s="1191"/>
      <c r="G13" s="1191"/>
      <c r="H13" s="1191"/>
    </row>
    <row r="14" spans="1:8">
      <c r="A14" s="1192" t="s">
        <v>2610</v>
      </c>
      <c r="B14" s="1193"/>
      <c r="C14" s="1193"/>
      <c r="D14" s="1193"/>
      <c r="E14" s="1194"/>
      <c r="F14" s="1194"/>
      <c r="G14" s="1194"/>
      <c r="H14" s="1194"/>
    </row>
    <row r="15" spans="1:8">
      <c r="A15" s="1195" t="s">
        <v>2611</v>
      </c>
      <c r="B15" s="1196"/>
      <c r="C15" s="1196"/>
      <c r="D15" s="1196"/>
      <c r="E15" s="1197"/>
      <c r="F15" s="1197"/>
      <c r="G15" s="1197"/>
      <c r="H15" s="1197"/>
    </row>
    <row r="16" spans="1:8">
      <c r="A16" s="1195" t="s">
        <v>2612</v>
      </c>
      <c r="B16" s="1196"/>
      <c r="C16" s="1196"/>
      <c r="D16" s="1196"/>
      <c r="E16" s="1197"/>
      <c r="F16" s="1197"/>
      <c r="G16" s="1197"/>
      <c r="H16" s="1197"/>
    </row>
    <row r="17" spans="1:8">
      <c r="A17" s="1195" t="s">
        <v>2613</v>
      </c>
      <c r="B17" s="1196"/>
      <c r="C17" s="1196"/>
      <c r="D17" s="1196"/>
      <c r="E17" s="1197"/>
      <c r="F17" s="1197"/>
      <c r="G17" s="1197"/>
      <c r="H17" s="1197"/>
    </row>
    <row r="18" spans="1:8">
      <c r="A18" s="1198" t="s">
        <v>2614</v>
      </c>
      <c r="B18" s="1196"/>
      <c r="C18" s="1196"/>
      <c r="D18" s="1196"/>
      <c r="E18" s="1197"/>
      <c r="F18" s="1197"/>
      <c r="G18" s="1197"/>
      <c r="H18" s="1197"/>
    </row>
    <row r="19" spans="1:8">
      <c r="A19" s="1199" t="s">
        <v>2615</v>
      </c>
      <c r="B19" s="1196"/>
      <c r="C19" s="1196"/>
      <c r="D19" s="1196"/>
      <c r="E19" s="1197"/>
      <c r="F19" s="1197"/>
      <c r="G19" s="1197"/>
      <c r="H19" s="1197"/>
    </row>
    <row r="20" spans="1:8">
      <c r="A20" s="1195" t="s">
        <v>2616</v>
      </c>
      <c r="B20" s="1196"/>
      <c r="C20" s="1196"/>
      <c r="D20" s="1196"/>
      <c r="E20" s="1197"/>
      <c r="F20" s="1197"/>
      <c r="G20" s="1197"/>
      <c r="H20" s="1197"/>
    </row>
    <row r="21" spans="1:8">
      <c r="A21" s="1200" t="s">
        <v>2617</v>
      </c>
      <c r="B21" s="1201"/>
      <c r="C21" s="1201"/>
      <c r="D21" s="1201"/>
      <c r="E21" s="1201"/>
      <c r="F21" s="1201"/>
      <c r="G21" s="1201"/>
      <c r="H21" s="1201"/>
    </row>
    <row r="22" spans="1:8">
      <c r="A22" s="1200" t="s">
        <v>2618</v>
      </c>
      <c r="B22" s="1201"/>
      <c r="C22" s="1201"/>
      <c r="D22" s="1201"/>
      <c r="E22" s="1201"/>
      <c r="F22" s="1201"/>
      <c r="G22" s="1201"/>
      <c r="H22" s="1201"/>
    </row>
    <row r="23" spans="1:8">
      <c r="A23" s="1202" t="s">
        <v>2619</v>
      </c>
      <c r="B23" s="1201"/>
      <c r="C23" s="1201"/>
      <c r="D23" s="1201"/>
      <c r="E23" s="1201"/>
      <c r="F23" s="1201"/>
      <c r="G23" s="1201"/>
      <c r="H23" s="1201"/>
    </row>
    <row r="24" ht="24" spans="1:8">
      <c r="A24" s="1203" t="s">
        <v>2620</v>
      </c>
      <c r="B24" s="1201"/>
      <c r="C24" s="1201"/>
      <c r="D24" s="1201"/>
      <c r="E24" s="1201"/>
      <c r="F24" s="1201"/>
      <c r="G24" s="1201"/>
      <c r="H24" s="1201"/>
    </row>
    <row r="25" ht="24" spans="1:8">
      <c r="A25" s="1203" t="s">
        <v>2621</v>
      </c>
      <c r="B25" s="1201"/>
      <c r="C25" s="1201"/>
      <c r="D25" s="1201"/>
      <c r="E25" s="1201"/>
      <c r="F25" s="1201"/>
      <c r="G25" s="1201"/>
      <c r="H25" s="1201"/>
    </row>
    <row r="26" spans="1:8">
      <c r="A26" s="1203" t="s">
        <v>2622</v>
      </c>
      <c r="B26" s="1201"/>
      <c r="C26" s="1201"/>
      <c r="D26" s="1201"/>
      <c r="E26" s="1201"/>
      <c r="F26" s="1201"/>
      <c r="G26" s="1201"/>
      <c r="H26" s="1201"/>
    </row>
    <row r="27" spans="1:8">
      <c r="A27" s="1204" t="s">
        <v>2623</v>
      </c>
      <c r="B27" s="1201"/>
      <c r="C27" s="1201"/>
      <c r="D27" s="1201"/>
      <c r="E27" s="1201"/>
      <c r="F27" s="1201"/>
      <c r="G27" s="1201"/>
      <c r="H27" s="1201"/>
    </row>
    <row r="28" spans="1:8">
      <c r="A28" s="1205" t="s">
        <v>2624</v>
      </c>
      <c r="B28" s="1205"/>
      <c r="C28" s="1205"/>
      <c r="D28" s="1205"/>
      <c r="E28" s="1205"/>
      <c r="F28" s="1205"/>
      <c r="G28" s="1205"/>
      <c r="H28" s="1205"/>
    </row>
    <row r="29" spans="1:8">
      <c r="A29" s="1205" t="s">
        <v>2625</v>
      </c>
      <c r="B29" s="1205"/>
      <c r="C29" s="1205"/>
      <c r="D29" s="1205"/>
      <c r="E29" s="1205"/>
      <c r="F29" s="1205"/>
      <c r="G29" s="1205"/>
      <c r="H29" s="1205"/>
    </row>
    <row r="30" spans="1:8">
      <c r="A30" s="1205" t="s">
        <v>2626</v>
      </c>
      <c r="B30" s="1205"/>
      <c r="C30" s="1205"/>
      <c r="D30" s="1205"/>
      <c r="E30" s="1205"/>
      <c r="F30" s="1205"/>
      <c r="G30" s="1205"/>
      <c r="H30" s="1205"/>
    </row>
    <row r="31" spans="1:8">
      <c r="A31" s="1206" t="s">
        <v>2627</v>
      </c>
      <c r="B31" s="1205"/>
      <c r="C31" s="1205"/>
      <c r="D31" s="1205"/>
      <c r="E31" s="1205"/>
      <c r="F31" s="1205"/>
      <c r="G31" s="1205"/>
      <c r="H31" s="1205"/>
    </row>
    <row r="32" spans="1:8">
      <c r="A32" s="1205" t="s">
        <v>2628</v>
      </c>
      <c r="B32" s="1205"/>
      <c r="C32" s="1205"/>
      <c r="D32" s="1205"/>
      <c r="E32" s="1205"/>
      <c r="F32" s="1205"/>
      <c r="G32" s="1205"/>
      <c r="H32" s="1205"/>
    </row>
    <row r="33" spans="1:8">
      <c r="A33" s="1205" t="s">
        <v>2629</v>
      </c>
      <c r="B33" s="1205"/>
      <c r="C33" s="1205"/>
      <c r="D33" s="1205"/>
      <c r="E33" s="1205"/>
      <c r="F33" s="1205"/>
      <c r="G33" s="1205"/>
      <c r="H33" s="1205"/>
    </row>
    <row r="34" spans="1:8">
      <c r="A34" s="1207" t="s">
        <v>2630</v>
      </c>
      <c r="B34" s="1208"/>
      <c r="C34" s="1208"/>
      <c r="D34" s="1208"/>
      <c r="E34" s="1208"/>
      <c r="F34" s="1208"/>
      <c r="G34" s="1208"/>
      <c r="H34" s="1208"/>
    </row>
    <row r="35" spans="1:8">
      <c r="A35" s="1206" t="s">
        <v>2631</v>
      </c>
      <c r="B35" s="1205"/>
      <c r="C35" s="1205"/>
      <c r="D35" s="1205"/>
      <c r="E35" s="1205"/>
      <c r="F35" s="1205"/>
      <c r="G35" s="1205"/>
      <c r="H35" s="1205"/>
    </row>
  </sheetData>
  <mergeCells count="6">
    <mergeCell ref="A1:G1"/>
    <mergeCell ref="A2:G2"/>
    <mergeCell ref="A4:G4"/>
    <mergeCell ref="A5:G5"/>
    <mergeCell ref="A13:G13"/>
    <mergeCell ref="A34:G34"/>
  </mergeCells>
  <pageMargins left="0.699305555555556" right="0.699305555555556"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O75"/>
  <sheetViews>
    <sheetView topLeftCell="A24" workbookViewId="0">
      <selection activeCell="B10" sqref="B10:N53"/>
    </sheetView>
  </sheetViews>
  <sheetFormatPr defaultColWidth="9" defaultRowHeight="14.25"/>
  <cols>
    <col min="3" max="3" width="9.375"/>
    <col min="5" max="6" width="9.375"/>
    <col min="7" max="7" width="14.125" customWidth="1"/>
    <col min="10" max="10" width="9.375"/>
    <col min="12" max="14" width="9.375"/>
  </cols>
  <sheetData>
    <row r="1" ht="31.5" spans="1:15">
      <c r="A1" s="1121"/>
      <c r="B1" s="1122" t="s">
        <v>95</v>
      </c>
      <c r="C1" s="1122"/>
      <c r="D1" s="1122"/>
      <c r="E1" s="1122"/>
      <c r="F1" s="1122"/>
      <c r="G1" s="1122"/>
      <c r="H1" s="1122"/>
      <c r="I1" s="1122"/>
      <c r="J1" s="1122"/>
      <c r="K1" s="1122"/>
      <c r="L1" s="1122"/>
      <c r="M1" s="1122"/>
      <c r="N1" s="1121"/>
      <c r="O1" s="1121"/>
    </row>
    <row r="2" ht="18.75" spans="1:15">
      <c r="A2" s="1121"/>
      <c r="B2" s="1123" t="s">
        <v>216</v>
      </c>
      <c r="C2" s="1123"/>
      <c r="D2" s="1123"/>
      <c r="E2" s="1123"/>
      <c r="F2" s="1123"/>
      <c r="G2" s="1123"/>
      <c r="H2" s="1123"/>
      <c r="I2" s="1123"/>
      <c r="J2" s="1123"/>
      <c r="K2" s="1123"/>
      <c r="L2" s="1123"/>
      <c r="M2" s="1123"/>
      <c r="N2" s="1121"/>
      <c r="O2" s="930" t="s">
        <v>99</v>
      </c>
    </row>
    <row r="3" ht="18.75" spans="1:15">
      <c r="A3" s="1121"/>
      <c r="B3" s="1123"/>
      <c r="C3" s="1123"/>
      <c r="D3" s="1123"/>
      <c r="E3" s="1123"/>
      <c r="F3" s="1123"/>
      <c r="G3" s="1123"/>
      <c r="H3" s="1123"/>
      <c r="I3" s="1123"/>
      <c r="J3" s="1123"/>
      <c r="K3" s="1123"/>
      <c r="L3" s="1123"/>
      <c r="M3" s="1123"/>
      <c r="N3" s="1121"/>
      <c r="O3" s="930"/>
    </row>
    <row r="4" spans="1:15">
      <c r="A4" s="1121"/>
      <c r="B4" s="1124" t="s">
        <v>217</v>
      </c>
      <c r="C4" s="1124"/>
      <c r="D4" s="1124"/>
      <c r="E4" s="1124"/>
      <c r="F4" s="1124"/>
      <c r="G4" s="1124"/>
      <c r="H4" s="1124"/>
      <c r="I4" s="1124"/>
      <c r="J4" s="1124"/>
      <c r="K4" s="1124"/>
      <c r="L4" s="1124"/>
      <c r="M4" s="1124"/>
      <c r="N4" s="1121"/>
      <c r="O4" s="1121"/>
    </row>
    <row r="5" ht="33.75" spans="1:15">
      <c r="A5" s="1125"/>
      <c r="B5" s="1126"/>
      <c r="C5" s="1126"/>
      <c r="D5" s="1127"/>
      <c r="E5" s="1128"/>
      <c r="F5" s="1129" t="s">
        <v>2632</v>
      </c>
      <c r="G5" s="1128"/>
      <c r="H5" s="1127"/>
      <c r="I5" s="1126"/>
      <c r="J5" s="1126"/>
      <c r="K5" s="1126"/>
      <c r="L5" s="1126"/>
      <c r="M5" s="1126"/>
      <c r="N5" s="1125"/>
      <c r="O5" s="1156"/>
    </row>
    <row r="6" spans="1:15">
      <c r="A6" s="1130" t="s">
        <v>2633</v>
      </c>
      <c r="B6" s="1131"/>
      <c r="C6" s="1132" t="s">
        <v>776</v>
      </c>
      <c r="D6" s="1132" t="s">
        <v>777</v>
      </c>
      <c r="E6" s="1132" t="s">
        <v>778</v>
      </c>
      <c r="F6" s="1132" t="s">
        <v>779</v>
      </c>
      <c r="G6" s="1132" t="s">
        <v>780</v>
      </c>
      <c r="H6" s="1132" t="s">
        <v>2634</v>
      </c>
      <c r="I6" s="1132" t="s">
        <v>2635</v>
      </c>
      <c r="J6" s="1132" t="s">
        <v>783</v>
      </c>
      <c r="K6" s="1132" t="s">
        <v>784</v>
      </c>
      <c r="L6" s="1132" t="s">
        <v>2636</v>
      </c>
      <c r="M6" s="1132" t="s">
        <v>2637</v>
      </c>
      <c r="N6" s="1132" t="s">
        <v>2638</v>
      </c>
      <c r="O6" s="1157"/>
    </row>
    <row r="7" spans="1:15">
      <c r="A7" s="1133"/>
      <c r="B7" s="1134"/>
      <c r="C7" s="1135" t="s">
        <v>335</v>
      </c>
      <c r="D7" s="1135" t="s">
        <v>221</v>
      </c>
      <c r="E7" s="1135" t="s">
        <v>222</v>
      </c>
      <c r="F7" s="1135" t="s">
        <v>602</v>
      </c>
      <c r="G7" s="1135" t="s">
        <v>2639</v>
      </c>
      <c r="H7" s="1135" t="s">
        <v>2640</v>
      </c>
      <c r="I7" s="1135" t="s">
        <v>2641</v>
      </c>
      <c r="J7" s="1135" t="s">
        <v>2642</v>
      </c>
      <c r="K7" s="1135" t="s">
        <v>2643</v>
      </c>
      <c r="L7" s="1135" t="s">
        <v>2644</v>
      </c>
      <c r="M7" s="1158" t="s">
        <v>2560</v>
      </c>
      <c r="N7" s="1158" t="s">
        <v>2645</v>
      </c>
      <c r="O7" s="1157"/>
    </row>
    <row r="8" spans="1:15">
      <c r="A8" s="1136" t="s">
        <v>249</v>
      </c>
      <c r="B8" s="1137" t="s">
        <v>2646</v>
      </c>
      <c r="C8" s="1138" t="s">
        <v>251</v>
      </c>
      <c r="D8" s="1138" t="s">
        <v>251</v>
      </c>
      <c r="E8" s="1138" t="s">
        <v>251</v>
      </c>
      <c r="F8" s="1138" t="s">
        <v>251</v>
      </c>
      <c r="G8" s="1138" t="s">
        <v>251</v>
      </c>
      <c r="H8" s="1138" t="s">
        <v>251</v>
      </c>
      <c r="I8" s="1138" t="s">
        <v>251</v>
      </c>
      <c r="J8" s="1138" t="s">
        <v>251</v>
      </c>
      <c r="K8" s="1138" t="s">
        <v>251</v>
      </c>
      <c r="L8" s="1138" t="s">
        <v>251</v>
      </c>
      <c r="M8" s="1138" t="s">
        <v>251</v>
      </c>
      <c r="N8" s="1138" t="s">
        <v>251</v>
      </c>
      <c r="O8" s="1157"/>
    </row>
    <row r="9" spans="1:15">
      <c r="A9" s="1136"/>
      <c r="B9" s="1139" t="s">
        <v>788</v>
      </c>
      <c r="C9" s="1138" t="s">
        <v>251</v>
      </c>
      <c r="D9" s="1138" t="s">
        <v>251</v>
      </c>
      <c r="E9" s="1138" t="s">
        <v>251</v>
      </c>
      <c r="F9" s="1138" t="s">
        <v>251</v>
      </c>
      <c r="G9" s="1138" t="s">
        <v>251</v>
      </c>
      <c r="H9" s="1138" t="s">
        <v>251</v>
      </c>
      <c r="I9" s="1138" t="s">
        <v>251</v>
      </c>
      <c r="J9" s="1138" t="s">
        <v>251</v>
      </c>
      <c r="K9" s="1138" t="s">
        <v>251</v>
      </c>
      <c r="L9" s="1138" t="s">
        <v>251</v>
      </c>
      <c r="M9" s="1138" t="s">
        <v>251</v>
      </c>
      <c r="N9" s="1138" t="s">
        <v>251</v>
      </c>
      <c r="O9" s="1157"/>
    </row>
    <row r="10" ht="15" spans="1:15">
      <c r="A10" s="1140" t="s">
        <v>2647</v>
      </c>
      <c r="B10" s="1141">
        <v>0.5</v>
      </c>
      <c r="C10" s="1142">
        <v>146.3957</v>
      </c>
      <c r="D10" s="1143">
        <v>98.2806</v>
      </c>
      <c r="E10" s="1142">
        <v>208.7536</v>
      </c>
      <c r="F10" s="1142">
        <v>216.909</v>
      </c>
      <c r="G10" s="1143">
        <v>121.005456</v>
      </c>
      <c r="H10" s="1142">
        <v>98.5952</v>
      </c>
      <c r="I10" s="1142">
        <v>121.4763</v>
      </c>
      <c r="J10" s="1142">
        <v>184.2753</v>
      </c>
      <c r="K10" s="1143">
        <v>119.3148</v>
      </c>
      <c r="L10" s="1142">
        <v>250.184</v>
      </c>
      <c r="M10" s="1142">
        <v>397.0659</v>
      </c>
      <c r="N10" s="1142">
        <v>428.4412</v>
      </c>
      <c r="O10" s="1157"/>
    </row>
    <row r="11" ht="15" spans="1:15">
      <c r="A11" s="1140"/>
      <c r="B11" s="1144">
        <v>1</v>
      </c>
      <c r="C11" s="1145">
        <v>176.03542</v>
      </c>
      <c r="D11" s="1143">
        <v>107.767</v>
      </c>
      <c r="E11" s="1145">
        <v>240.7702</v>
      </c>
      <c r="F11" s="1145">
        <v>272.1455</v>
      </c>
      <c r="G11" s="1143">
        <v>144.368862</v>
      </c>
      <c r="H11" s="1145">
        <v>121.7909</v>
      </c>
      <c r="I11" s="1145">
        <v>149.4878</v>
      </c>
      <c r="J11" s="1145">
        <v>225.0765</v>
      </c>
      <c r="K11" s="1143">
        <v>147.5562</v>
      </c>
      <c r="L11" s="1145">
        <v>307.3081</v>
      </c>
      <c r="M11" s="1145">
        <v>482.4314</v>
      </c>
      <c r="N11" s="1145">
        <v>521.9621</v>
      </c>
      <c r="O11" s="1157"/>
    </row>
    <row r="12" ht="15" spans="1:15">
      <c r="A12" s="1140"/>
      <c r="B12" s="1144">
        <v>1.5</v>
      </c>
      <c r="C12" s="1142">
        <v>209.52514</v>
      </c>
      <c r="D12" s="1143">
        <v>121.1034</v>
      </c>
      <c r="E12" s="1142">
        <v>276.6368</v>
      </c>
      <c r="F12" s="1142">
        <v>331.232</v>
      </c>
      <c r="G12" s="1143">
        <v>174.127668</v>
      </c>
      <c r="H12" s="1142">
        <v>148.8366</v>
      </c>
      <c r="I12" s="1142">
        <v>181.3493</v>
      </c>
      <c r="J12" s="1142">
        <v>269.7277</v>
      </c>
      <c r="K12" s="1143">
        <v>183.4976</v>
      </c>
      <c r="L12" s="1142">
        <v>368.2822</v>
      </c>
      <c r="M12" s="1142">
        <v>571.6469</v>
      </c>
      <c r="N12" s="1142">
        <v>619.333</v>
      </c>
      <c r="O12" s="1157"/>
    </row>
    <row r="13" ht="15" spans="1:15">
      <c r="A13" s="1140"/>
      <c r="B13" s="1144">
        <v>2</v>
      </c>
      <c r="C13" s="1145">
        <v>243.01486</v>
      </c>
      <c r="D13" s="1143">
        <v>134.4398</v>
      </c>
      <c r="E13" s="1145">
        <v>312.5034</v>
      </c>
      <c r="F13" s="1145">
        <v>390.3185</v>
      </c>
      <c r="G13" s="1143">
        <v>202.652274</v>
      </c>
      <c r="H13" s="1145">
        <v>175.8823</v>
      </c>
      <c r="I13" s="1145">
        <v>213.2108</v>
      </c>
      <c r="J13" s="1145">
        <v>314.3789</v>
      </c>
      <c r="K13" s="1143">
        <v>219.439</v>
      </c>
      <c r="L13" s="1145">
        <v>429.2563</v>
      </c>
      <c r="M13" s="1145">
        <v>660.8624</v>
      </c>
      <c r="N13" s="1145">
        <v>716.7039</v>
      </c>
      <c r="O13" s="1157"/>
    </row>
    <row r="14" ht="15" spans="1:15">
      <c r="A14" s="1140"/>
      <c r="B14" s="1144">
        <v>2.5</v>
      </c>
      <c r="C14" s="1142">
        <v>276.50458</v>
      </c>
      <c r="D14" s="1143">
        <v>147.7762</v>
      </c>
      <c r="E14" s="1142">
        <v>348.37</v>
      </c>
      <c r="F14" s="1142">
        <v>449.405</v>
      </c>
      <c r="G14" s="1143">
        <v>231.17688</v>
      </c>
      <c r="H14" s="1142">
        <v>202.928</v>
      </c>
      <c r="I14" s="1142">
        <v>245.0723</v>
      </c>
      <c r="J14" s="1142">
        <v>359.0301</v>
      </c>
      <c r="K14" s="1143">
        <v>255.3804</v>
      </c>
      <c r="L14" s="1142">
        <v>490.2304</v>
      </c>
      <c r="M14" s="1142">
        <v>750.0779</v>
      </c>
      <c r="N14" s="1142">
        <v>814.0748</v>
      </c>
      <c r="O14" s="1157"/>
    </row>
    <row r="15" ht="15" spans="1:15">
      <c r="A15" s="1140"/>
      <c r="B15" s="1144">
        <v>3</v>
      </c>
      <c r="C15" s="1145">
        <v>309.9943</v>
      </c>
      <c r="D15" s="1143">
        <v>161.1126</v>
      </c>
      <c r="E15" s="1145">
        <v>384.2366</v>
      </c>
      <c r="F15" s="1145">
        <v>508.4915</v>
      </c>
      <c r="G15" s="1143">
        <v>259.701486</v>
      </c>
      <c r="H15" s="1145">
        <v>229.9737</v>
      </c>
      <c r="I15" s="1145">
        <v>276.9338</v>
      </c>
      <c r="J15" s="1145">
        <v>403.6813</v>
      </c>
      <c r="K15" s="1143">
        <v>291.3218</v>
      </c>
      <c r="L15" s="1145">
        <v>551.2045</v>
      </c>
      <c r="M15" s="1145">
        <v>839.2934</v>
      </c>
      <c r="N15" s="1145">
        <v>911.4457</v>
      </c>
      <c r="O15" s="1157"/>
    </row>
    <row r="16" ht="15" spans="1:15">
      <c r="A16" s="1140"/>
      <c r="B16" s="1144">
        <v>3.5</v>
      </c>
      <c r="C16" s="1142">
        <v>343.48402</v>
      </c>
      <c r="D16" s="1143">
        <v>174.449</v>
      </c>
      <c r="E16" s="1142">
        <v>420.1032</v>
      </c>
      <c r="F16" s="1142">
        <v>567.578</v>
      </c>
      <c r="G16" s="1143">
        <v>288.226092</v>
      </c>
      <c r="H16" s="1142">
        <v>257.0194</v>
      </c>
      <c r="I16" s="1142">
        <v>308.7953</v>
      </c>
      <c r="J16" s="1142">
        <v>448.3325</v>
      </c>
      <c r="K16" s="1143">
        <v>327.2632</v>
      </c>
      <c r="L16" s="1142">
        <v>612.1786</v>
      </c>
      <c r="M16" s="1142">
        <v>928.5089</v>
      </c>
      <c r="N16" s="1142">
        <v>1008.8166</v>
      </c>
      <c r="O16" s="1157"/>
    </row>
    <row r="17" ht="15" spans="1:15">
      <c r="A17" s="1140"/>
      <c r="B17" s="1144">
        <v>4</v>
      </c>
      <c r="C17" s="1145">
        <v>376.74054</v>
      </c>
      <c r="D17" s="1143">
        <v>187.7854</v>
      </c>
      <c r="E17" s="1145">
        <v>455.9698</v>
      </c>
      <c r="F17" s="1145">
        <v>626.6645</v>
      </c>
      <c r="G17" s="1143">
        <v>316.750698</v>
      </c>
      <c r="H17" s="1145">
        <v>284.0651</v>
      </c>
      <c r="I17" s="1145">
        <v>340.6568</v>
      </c>
      <c r="J17" s="1145">
        <v>492.9837</v>
      </c>
      <c r="K17" s="1143">
        <v>363.2046</v>
      </c>
      <c r="L17" s="1145">
        <v>673.1527</v>
      </c>
      <c r="M17" s="1145">
        <v>1017.7244</v>
      </c>
      <c r="N17" s="1145">
        <v>1106.1875</v>
      </c>
      <c r="O17" s="1157"/>
    </row>
    <row r="18" ht="15" spans="1:15">
      <c r="A18" s="1140"/>
      <c r="B18" s="1144">
        <v>4.5</v>
      </c>
      <c r="C18" s="1142">
        <v>410.46346</v>
      </c>
      <c r="D18" s="1143">
        <v>201.1218</v>
      </c>
      <c r="E18" s="1142">
        <v>491.8364</v>
      </c>
      <c r="F18" s="1142">
        <v>685.751</v>
      </c>
      <c r="G18" s="1143">
        <v>345.275304</v>
      </c>
      <c r="H18" s="1142">
        <v>311.1108</v>
      </c>
      <c r="I18" s="1142">
        <v>372.5183</v>
      </c>
      <c r="J18" s="1142">
        <v>537.6349</v>
      </c>
      <c r="K18" s="1143">
        <v>399.146</v>
      </c>
      <c r="L18" s="1142">
        <v>734.1268</v>
      </c>
      <c r="M18" s="1142">
        <v>1106.9399</v>
      </c>
      <c r="N18" s="1142">
        <v>1203.5584</v>
      </c>
      <c r="O18" s="1157"/>
    </row>
    <row r="19" ht="15" spans="1:15">
      <c r="A19" s="1140"/>
      <c r="B19" s="1144">
        <v>5</v>
      </c>
      <c r="C19" s="1145">
        <v>443.95318</v>
      </c>
      <c r="D19" s="1143">
        <v>214.4582</v>
      </c>
      <c r="E19" s="1145">
        <v>527.703</v>
      </c>
      <c r="F19" s="1145">
        <v>744.8375</v>
      </c>
      <c r="G19" s="1143">
        <v>373.79991</v>
      </c>
      <c r="H19" s="1145">
        <v>338.1565</v>
      </c>
      <c r="I19" s="1145">
        <v>404.3798</v>
      </c>
      <c r="J19" s="1145">
        <v>582.2861</v>
      </c>
      <c r="K19" s="1143">
        <v>435.0874</v>
      </c>
      <c r="L19" s="1145">
        <v>795.1009</v>
      </c>
      <c r="M19" s="1145">
        <v>1196.1675</v>
      </c>
      <c r="N19" s="1145">
        <v>1300.9293</v>
      </c>
      <c r="O19" s="1157"/>
    </row>
    <row r="20" ht="15" spans="1:15">
      <c r="A20" s="1140"/>
      <c r="B20" s="1144">
        <v>5.5</v>
      </c>
      <c r="C20" s="1142">
        <v>476.23026</v>
      </c>
      <c r="D20" s="1143">
        <v>236.1073</v>
      </c>
      <c r="E20" s="1142">
        <v>562.3112</v>
      </c>
      <c r="F20" s="1142">
        <v>799.5317</v>
      </c>
      <c r="G20" s="1143">
        <v>399.708012</v>
      </c>
      <c r="H20" s="1142">
        <v>363.363</v>
      </c>
      <c r="I20" s="1142">
        <v>433.6398</v>
      </c>
      <c r="J20" s="1142">
        <v>622.8596</v>
      </c>
      <c r="K20" s="1143">
        <v>467.6408</v>
      </c>
      <c r="L20" s="1142">
        <v>847.2783</v>
      </c>
      <c r="M20" s="1142">
        <v>1276.5863</v>
      </c>
      <c r="N20" s="1142">
        <v>1388.2572</v>
      </c>
      <c r="O20" s="1157"/>
    </row>
    <row r="21" ht="15" spans="1:15">
      <c r="A21" s="1140"/>
      <c r="B21" s="1144">
        <v>6</v>
      </c>
      <c r="C21" s="1145">
        <v>508.50734</v>
      </c>
      <c r="D21" s="1143">
        <v>251.7064</v>
      </c>
      <c r="E21" s="1145">
        <v>596.9194</v>
      </c>
      <c r="F21" s="1145">
        <v>854.2259</v>
      </c>
      <c r="G21" s="1143">
        <v>425.616114</v>
      </c>
      <c r="H21" s="1145">
        <v>388.5695</v>
      </c>
      <c r="I21" s="1145">
        <v>462.8998</v>
      </c>
      <c r="J21" s="1145">
        <v>663.4331</v>
      </c>
      <c r="K21" s="1143">
        <v>494.1442</v>
      </c>
      <c r="L21" s="1145">
        <v>899.4557</v>
      </c>
      <c r="M21" s="1145">
        <v>1357.0172</v>
      </c>
      <c r="N21" s="1145">
        <v>1475.5851</v>
      </c>
      <c r="O21" s="1157"/>
    </row>
    <row r="22" ht="15" spans="1:15">
      <c r="A22" s="1140"/>
      <c r="B22" s="1144">
        <v>6.5</v>
      </c>
      <c r="C22" s="1142">
        <v>540.78442</v>
      </c>
      <c r="D22" s="1143">
        <v>267.3055</v>
      </c>
      <c r="E22" s="1142">
        <v>631.5276</v>
      </c>
      <c r="F22" s="1142">
        <v>908.9201</v>
      </c>
      <c r="G22" s="1143">
        <v>451.524216</v>
      </c>
      <c r="H22" s="1142">
        <v>413.776</v>
      </c>
      <c r="I22" s="1142">
        <v>492.1598</v>
      </c>
      <c r="J22" s="1142">
        <v>704.0066</v>
      </c>
      <c r="K22" s="1143">
        <v>532.7476</v>
      </c>
      <c r="L22" s="1142">
        <v>951.6331</v>
      </c>
      <c r="M22" s="1142">
        <v>1437.4481</v>
      </c>
      <c r="N22" s="1142">
        <v>1562.913</v>
      </c>
      <c r="O22" s="1157"/>
    </row>
    <row r="23" ht="15" spans="1:15">
      <c r="A23" s="1140"/>
      <c r="B23" s="1144">
        <v>7</v>
      </c>
      <c r="C23" s="1145">
        <v>573.0615</v>
      </c>
      <c r="D23" s="1143">
        <v>282.9046</v>
      </c>
      <c r="E23" s="1145">
        <v>666.1358</v>
      </c>
      <c r="F23" s="1145">
        <v>963.6143</v>
      </c>
      <c r="G23" s="1143">
        <v>477.432318</v>
      </c>
      <c r="H23" s="1145">
        <v>438.9825</v>
      </c>
      <c r="I23" s="1159">
        <v>521.4198</v>
      </c>
      <c r="J23" s="1145">
        <v>744.5801</v>
      </c>
      <c r="K23" s="1143">
        <v>565.301</v>
      </c>
      <c r="L23" s="1145">
        <v>1003.8105</v>
      </c>
      <c r="M23" s="1145">
        <v>1517.879</v>
      </c>
      <c r="N23" s="1145">
        <v>1650.2409</v>
      </c>
      <c r="O23" s="1157"/>
    </row>
    <row r="24" ht="15" spans="1:15">
      <c r="A24" s="1140"/>
      <c r="B24" s="1144">
        <v>7.5</v>
      </c>
      <c r="C24" s="1142">
        <v>605.33858</v>
      </c>
      <c r="D24" s="1143">
        <v>298.5037</v>
      </c>
      <c r="E24" s="1142">
        <v>700.744</v>
      </c>
      <c r="F24" s="1142">
        <v>1018.3085</v>
      </c>
      <c r="G24" s="1143">
        <v>503.34042</v>
      </c>
      <c r="H24" s="1142">
        <v>464.189</v>
      </c>
      <c r="I24" s="1142">
        <v>550.6798</v>
      </c>
      <c r="J24" s="1142">
        <v>785.1536</v>
      </c>
      <c r="K24" s="1143">
        <v>597.8544</v>
      </c>
      <c r="L24" s="1142">
        <v>1055.9879</v>
      </c>
      <c r="M24" s="1142">
        <v>1598.3099</v>
      </c>
      <c r="N24" s="1142">
        <v>1737.5688</v>
      </c>
      <c r="O24" s="1157"/>
    </row>
    <row r="25" ht="15" spans="1:15">
      <c r="A25" s="1140"/>
      <c r="B25" s="1144">
        <v>8</v>
      </c>
      <c r="C25" s="1145">
        <v>637.61566</v>
      </c>
      <c r="D25" s="1143">
        <v>314.1028</v>
      </c>
      <c r="E25" s="1145">
        <v>735.3522</v>
      </c>
      <c r="F25" s="1145">
        <v>1073.0027</v>
      </c>
      <c r="G25" s="1143">
        <v>531.729264</v>
      </c>
      <c r="H25" s="1145">
        <v>489.3955</v>
      </c>
      <c r="I25" s="1145">
        <v>579.9398</v>
      </c>
      <c r="J25" s="1145">
        <v>825.7271</v>
      </c>
      <c r="K25" s="1143">
        <v>630.4078</v>
      </c>
      <c r="L25" s="1145">
        <v>1108.1653</v>
      </c>
      <c r="M25" s="1145">
        <v>1678.7408</v>
      </c>
      <c r="N25" s="1145">
        <v>1824.8967</v>
      </c>
      <c r="O25" s="1157"/>
    </row>
    <row r="26" ht="15" spans="1:15">
      <c r="A26" s="1140"/>
      <c r="B26" s="1144">
        <v>8.5</v>
      </c>
      <c r="C26" s="1142">
        <v>669.89274</v>
      </c>
      <c r="D26" s="1143">
        <v>329.7019</v>
      </c>
      <c r="E26" s="1142">
        <v>769.9604</v>
      </c>
      <c r="F26" s="1142">
        <v>1127.6969</v>
      </c>
      <c r="G26" s="1143">
        <v>555.156624</v>
      </c>
      <c r="H26" s="1142">
        <v>514.602</v>
      </c>
      <c r="I26" s="1142">
        <v>609.1998</v>
      </c>
      <c r="J26" s="1142">
        <v>866.3006</v>
      </c>
      <c r="K26" s="1143">
        <v>662.9612</v>
      </c>
      <c r="L26" s="1142">
        <v>1160.3427</v>
      </c>
      <c r="M26" s="1142">
        <v>1759.1717</v>
      </c>
      <c r="N26" s="1142">
        <v>1912.2246</v>
      </c>
      <c r="O26" s="1157"/>
    </row>
    <row r="27" ht="15" spans="1:15">
      <c r="A27" s="1140"/>
      <c r="B27" s="1144">
        <v>9</v>
      </c>
      <c r="C27" s="1145">
        <v>702.16982</v>
      </c>
      <c r="D27" s="1143">
        <v>345.301</v>
      </c>
      <c r="E27" s="1145">
        <v>804.5686</v>
      </c>
      <c r="F27" s="1145">
        <v>1182.3911</v>
      </c>
      <c r="G27" s="1143">
        <v>581.064726</v>
      </c>
      <c r="H27" s="1145">
        <v>539.8085</v>
      </c>
      <c r="I27" s="1145">
        <v>638.4598</v>
      </c>
      <c r="J27" s="1145">
        <v>906.8741</v>
      </c>
      <c r="K27" s="1143">
        <v>695.5146</v>
      </c>
      <c r="L27" s="1145">
        <v>1212.5201</v>
      </c>
      <c r="M27" s="1145">
        <v>1839.6026</v>
      </c>
      <c r="N27" s="1145">
        <v>2000.7625</v>
      </c>
      <c r="O27" s="1157"/>
    </row>
    <row r="28" ht="15" spans="1:15">
      <c r="A28" s="1140"/>
      <c r="B28" s="1144">
        <v>9.5</v>
      </c>
      <c r="C28" s="1142">
        <v>734.4469</v>
      </c>
      <c r="D28" s="1143">
        <v>360.9001</v>
      </c>
      <c r="E28" s="1142">
        <v>839.1768</v>
      </c>
      <c r="F28" s="1142">
        <v>1237.0853</v>
      </c>
      <c r="G28" s="1143">
        <v>606.972828</v>
      </c>
      <c r="H28" s="1142">
        <v>565.015</v>
      </c>
      <c r="I28" s="1142">
        <v>667.7198</v>
      </c>
      <c r="J28" s="1142">
        <v>947.4476</v>
      </c>
      <c r="K28" s="1143">
        <v>728.068</v>
      </c>
      <c r="L28" s="1142">
        <v>1264.6975</v>
      </c>
      <c r="M28" s="1142">
        <v>1920.0335</v>
      </c>
      <c r="N28" s="1142">
        <v>2086.8804</v>
      </c>
      <c r="O28" s="1157"/>
    </row>
    <row r="29" ht="15" spans="1:15">
      <c r="A29" s="1140"/>
      <c r="B29" s="1144">
        <v>10</v>
      </c>
      <c r="C29" s="1145">
        <v>766.72398</v>
      </c>
      <c r="D29" s="1143">
        <v>376.4992</v>
      </c>
      <c r="E29" s="1145">
        <v>873.785</v>
      </c>
      <c r="F29" s="1145">
        <v>1291.7795</v>
      </c>
      <c r="G29" s="1143">
        <v>632.88093</v>
      </c>
      <c r="H29" s="1145">
        <v>590.2215</v>
      </c>
      <c r="I29" s="1145">
        <v>696.9798</v>
      </c>
      <c r="J29" s="1145">
        <v>988.0211</v>
      </c>
      <c r="K29" s="1143">
        <v>760.6214</v>
      </c>
      <c r="L29" s="1145">
        <v>1316.8749</v>
      </c>
      <c r="M29" s="1145">
        <v>2000.4644</v>
      </c>
      <c r="N29" s="1145">
        <v>2174.2083</v>
      </c>
      <c r="O29" s="1157"/>
    </row>
    <row r="30" ht="15" spans="1:15">
      <c r="A30" s="1140"/>
      <c r="B30" s="1144">
        <v>10.5</v>
      </c>
      <c r="C30" s="1142">
        <v>793.81236</v>
      </c>
      <c r="D30" s="1143">
        <v>397.7369</v>
      </c>
      <c r="E30" s="1142">
        <v>908.0302</v>
      </c>
      <c r="F30" s="1142">
        <v>1344.2231</v>
      </c>
      <c r="G30" s="1143">
        <v>657.11052</v>
      </c>
      <c r="H30" s="1142">
        <v>613.5767</v>
      </c>
      <c r="I30" s="1142">
        <v>724.1949</v>
      </c>
      <c r="J30" s="1142">
        <v>1026.344</v>
      </c>
      <c r="K30" s="1143">
        <v>793.441</v>
      </c>
      <c r="L30" s="1142">
        <v>1364.297</v>
      </c>
      <c r="M30" s="1142">
        <v>2074.2524</v>
      </c>
      <c r="N30" s="1142">
        <v>2256.7809</v>
      </c>
      <c r="O30" s="1157"/>
    </row>
    <row r="31" ht="15" spans="1:15">
      <c r="A31" s="1140"/>
      <c r="B31" s="1144">
        <v>11</v>
      </c>
      <c r="C31" s="1145">
        <v>820.90074</v>
      </c>
      <c r="D31" s="1143">
        <v>412.9246</v>
      </c>
      <c r="E31" s="1145">
        <v>942.2754</v>
      </c>
      <c r="F31" s="1145">
        <v>1396.6667</v>
      </c>
      <c r="G31" s="1143">
        <v>681.34011</v>
      </c>
      <c r="H31" s="1145">
        <v>636.9319</v>
      </c>
      <c r="I31" s="1145">
        <v>751.41</v>
      </c>
      <c r="J31" s="1145">
        <v>1064.6669</v>
      </c>
      <c r="K31" s="1143">
        <v>826.2606</v>
      </c>
      <c r="L31" s="1145">
        <v>1411.7191</v>
      </c>
      <c r="M31" s="1145">
        <v>2148.0404</v>
      </c>
      <c r="N31" s="1145">
        <v>2339.3535</v>
      </c>
      <c r="O31" s="1157"/>
    </row>
    <row r="32" ht="15" spans="1:15">
      <c r="A32" s="1140"/>
      <c r="B32" s="1144">
        <v>11.5</v>
      </c>
      <c r="C32" s="1142">
        <v>847.98912</v>
      </c>
      <c r="D32" s="1143">
        <v>428.1123</v>
      </c>
      <c r="E32" s="1142">
        <v>976.5206</v>
      </c>
      <c r="F32" s="1142">
        <v>1449.1103</v>
      </c>
      <c r="G32" s="1143">
        <v>705.5697</v>
      </c>
      <c r="H32" s="1142">
        <v>660.2871</v>
      </c>
      <c r="I32" s="1142">
        <v>778.6251</v>
      </c>
      <c r="J32" s="1142">
        <v>1102.9898</v>
      </c>
      <c r="K32" s="1143">
        <v>859.0802</v>
      </c>
      <c r="L32" s="1142">
        <v>1459.1412</v>
      </c>
      <c r="M32" s="1142">
        <v>2221.8284</v>
      </c>
      <c r="N32" s="1142">
        <v>2421.9261</v>
      </c>
      <c r="O32" s="1157"/>
    </row>
    <row r="33" ht="15" spans="1:15">
      <c r="A33" s="1140"/>
      <c r="B33" s="1144">
        <v>12</v>
      </c>
      <c r="C33" s="1145">
        <v>875.0775</v>
      </c>
      <c r="D33" s="1143">
        <v>443.3</v>
      </c>
      <c r="E33" s="1145">
        <v>1010.7658</v>
      </c>
      <c r="F33" s="1145">
        <v>1501.5539</v>
      </c>
      <c r="G33" s="1143">
        <v>729.79929</v>
      </c>
      <c r="H33" s="1145">
        <v>683.6423</v>
      </c>
      <c r="I33" s="1145">
        <v>805.8402</v>
      </c>
      <c r="J33" s="1145">
        <v>1141.3127</v>
      </c>
      <c r="K33" s="1143">
        <v>891.8998</v>
      </c>
      <c r="L33" s="1145">
        <v>1506.5633</v>
      </c>
      <c r="M33" s="1145">
        <v>2295.6164</v>
      </c>
      <c r="N33" s="1145">
        <v>2504.4987</v>
      </c>
      <c r="O33" s="1157"/>
    </row>
    <row r="34" ht="15" spans="1:15">
      <c r="A34" s="1140"/>
      <c r="B34" s="1144">
        <v>12.5</v>
      </c>
      <c r="C34" s="1142">
        <v>902.16588</v>
      </c>
      <c r="D34" s="1143">
        <v>458.4877</v>
      </c>
      <c r="E34" s="1142">
        <v>1045.011</v>
      </c>
      <c r="F34" s="1142">
        <v>1553.9975</v>
      </c>
      <c r="G34" s="1143">
        <v>754.02888</v>
      </c>
      <c r="H34" s="1142">
        <v>706.9975</v>
      </c>
      <c r="I34" s="1142">
        <v>833.0553</v>
      </c>
      <c r="J34" s="1142">
        <v>1179.6356</v>
      </c>
      <c r="K34" s="1143">
        <v>924.7194</v>
      </c>
      <c r="L34" s="1142">
        <v>1553.9854</v>
      </c>
      <c r="M34" s="1142">
        <v>2369.4044</v>
      </c>
      <c r="N34" s="1142">
        <v>2587.0713</v>
      </c>
      <c r="O34" s="1157"/>
    </row>
    <row r="35" ht="15" spans="1:15">
      <c r="A35" s="1140"/>
      <c r="B35" s="1144">
        <v>13</v>
      </c>
      <c r="C35" s="1145">
        <v>929.25426</v>
      </c>
      <c r="D35" s="1143">
        <v>473.6754</v>
      </c>
      <c r="E35" s="1145">
        <v>1079.2562</v>
      </c>
      <c r="F35" s="1145">
        <v>1606.4411</v>
      </c>
      <c r="G35" s="1143">
        <v>778.25847</v>
      </c>
      <c r="H35" s="1145">
        <v>730.3527</v>
      </c>
      <c r="I35" s="1145">
        <v>860.2704</v>
      </c>
      <c r="J35" s="1145">
        <v>1217.9585</v>
      </c>
      <c r="K35" s="1143">
        <v>957.539</v>
      </c>
      <c r="L35" s="1145">
        <v>1601.4075</v>
      </c>
      <c r="M35" s="1145">
        <v>2443.1924</v>
      </c>
      <c r="N35" s="1145">
        <v>2669.6439</v>
      </c>
      <c r="O35" s="1157"/>
    </row>
    <row r="36" ht="15" spans="1:15">
      <c r="A36" s="1140"/>
      <c r="B36" s="1144">
        <v>13.5</v>
      </c>
      <c r="C36" s="1142">
        <v>956.34264</v>
      </c>
      <c r="D36" s="1143">
        <v>488.8631</v>
      </c>
      <c r="E36" s="1142">
        <v>1113.5014</v>
      </c>
      <c r="F36" s="1142">
        <v>1658.8847</v>
      </c>
      <c r="G36" s="1143">
        <v>802.48806</v>
      </c>
      <c r="H36" s="1142">
        <v>753.7079</v>
      </c>
      <c r="I36" s="1142">
        <v>887.4855</v>
      </c>
      <c r="J36" s="1142">
        <v>1256.2814</v>
      </c>
      <c r="K36" s="1143">
        <v>990.3586</v>
      </c>
      <c r="L36" s="1142">
        <v>1648.8296</v>
      </c>
      <c r="M36" s="1142">
        <v>2516.9804</v>
      </c>
      <c r="N36" s="1142">
        <v>2752.2165</v>
      </c>
      <c r="O36" s="1157"/>
    </row>
    <row r="37" ht="15" spans="1:15">
      <c r="A37" s="1140"/>
      <c r="B37" s="1144">
        <v>14</v>
      </c>
      <c r="C37" s="1145">
        <v>983.43102</v>
      </c>
      <c r="D37" s="1143">
        <v>504.0508</v>
      </c>
      <c r="E37" s="1145">
        <v>1147.7466</v>
      </c>
      <c r="F37" s="1145">
        <v>1711.3283</v>
      </c>
      <c r="G37" s="1143">
        <v>826.71765</v>
      </c>
      <c r="H37" s="1145">
        <v>777.0631</v>
      </c>
      <c r="I37" s="1145">
        <v>914.7006</v>
      </c>
      <c r="J37" s="1145">
        <v>1294.6043</v>
      </c>
      <c r="K37" s="1143">
        <v>1023.1782</v>
      </c>
      <c r="L37" s="1145">
        <v>1696.2517</v>
      </c>
      <c r="M37" s="1145">
        <v>2590.7684</v>
      </c>
      <c r="N37" s="1145">
        <v>2834.7891</v>
      </c>
      <c r="O37" s="1157"/>
    </row>
    <row r="38" ht="15" spans="1:15">
      <c r="A38" s="1140"/>
      <c r="B38" s="1144">
        <v>14.5</v>
      </c>
      <c r="C38" s="1142">
        <v>1010.5194</v>
      </c>
      <c r="D38" s="1143">
        <v>519.2385</v>
      </c>
      <c r="E38" s="1142">
        <v>1181.9918</v>
      </c>
      <c r="F38" s="1142">
        <v>1763.7719</v>
      </c>
      <c r="G38" s="1143">
        <v>850.94724</v>
      </c>
      <c r="H38" s="1142">
        <v>800.4183</v>
      </c>
      <c r="I38" s="1142">
        <v>941.9157</v>
      </c>
      <c r="J38" s="1142">
        <v>1332.9272</v>
      </c>
      <c r="K38" s="1143">
        <v>1055.9978</v>
      </c>
      <c r="L38" s="1142">
        <v>1743.6738</v>
      </c>
      <c r="M38" s="1142">
        <v>2664.5564</v>
      </c>
      <c r="N38" s="1142">
        <v>2917.4343</v>
      </c>
      <c r="O38" s="1157"/>
    </row>
    <row r="39" ht="15" spans="1:15">
      <c r="A39" s="1140"/>
      <c r="B39" s="1144">
        <v>15</v>
      </c>
      <c r="C39" s="1145">
        <v>1037.60778</v>
      </c>
      <c r="D39" s="1143">
        <v>534.4262</v>
      </c>
      <c r="E39" s="1145">
        <v>1216.237</v>
      </c>
      <c r="F39" s="1145">
        <v>1816.2155</v>
      </c>
      <c r="G39" s="1143">
        <v>875.17683</v>
      </c>
      <c r="H39" s="1145">
        <v>823.7735</v>
      </c>
      <c r="I39" s="1145">
        <v>969.1308</v>
      </c>
      <c r="J39" s="1145">
        <v>1371.2501</v>
      </c>
      <c r="K39" s="1143">
        <v>1088.8174</v>
      </c>
      <c r="L39" s="1145">
        <v>1791.0959</v>
      </c>
      <c r="M39" s="1145">
        <v>2738.3444</v>
      </c>
      <c r="N39" s="1145">
        <v>2999.9343</v>
      </c>
      <c r="O39" s="1157"/>
    </row>
    <row r="40" ht="15" spans="1:15">
      <c r="A40" s="1140"/>
      <c r="B40" s="1144">
        <v>15.5</v>
      </c>
      <c r="C40" s="1142">
        <v>1064.69616</v>
      </c>
      <c r="D40" s="1143">
        <v>549.6139</v>
      </c>
      <c r="E40" s="1142">
        <v>1250.4822</v>
      </c>
      <c r="F40" s="1142">
        <v>1868.6591</v>
      </c>
      <c r="G40" s="1143">
        <v>899.40642</v>
      </c>
      <c r="H40" s="1142">
        <v>847.1287</v>
      </c>
      <c r="I40" s="1142">
        <v>996.3459</v>
      </c>
      <c r="J40" s="1142">
        <v>1409.573</v>
      </c>
      <c r="K40" s="1143">
        <v>1121.637</v>
      </c>
      <c r="L40" s="1142">
        <v>1838.518</v>
      </c>
      <c r="M40" s="1142">
        <v>2812.1324</v>
      </c>
      <c r="N40" s="1142">
        <v>3082.5069</v>
      </c>
      <c r="O40" s="1157"/>
    </row>
    <row r="41" ht="15" spans="1:15">
      <c r="A41" s="1140"/>
      <c r="B41" s="1144">
        <v>16</v>
      </c>
      <c r="C41" s="1145">
        <v>1115.02292</v>
      </c>
      <c r="D41" s="1143">
        <v>564.8016</v>
      </c>
      <c r="E41" s="1145">
        <v>1284.7274</v>
      </c>
      <c r="F41" s="1145">
        <v>1921.1027</v>
      </c>
      <c r="G41" s="1143">
        <v>923.63601</v>
      </c>
      <c r="H41" s="1145">
        <v>870.4839</v>
      </c>
      <c r="I41" s="1145">
        <v>1023.561</v>
      </c>
      <c r="J41" s="1145">
        <v>1447.8959</v>
      </c>
      <c r="K41" s="1143">
        <v>1154.4566</v>
      </c>
      <c r="L41" s="1145">
        <v>1885.9401</v>
      </c>
      <c r="M41" s="1145">
        <v>2885.9204</v>
      </c>
      <c r="N41" s="1145">
        <v>3165.0795</v>
      </c>
      <c r="O41" s="1157"/>
    </row>
    <row r="42" ht="15" spans="1:15">
      <c r="A42" s="1140"/>
      <c r="B42" s="1144">
        <v>16.5</v>
      </c>
      <c r="C42" s="1142">
        <v>1142.1113</v>
      </c>
      <c r="D42" s="1143">
        <v>579.9893</v>
      </c>
      <c r="E42" s="1142">
        <v>1318.9726</v>
      </c>
      <c r="F42" s="1142">
        <v>1973.5463</v>
      </c>
      <c r="G42" s="1143">
        <v>947.8656</v>
      </c>
      <c r="H42" s="1142">
        <v>893.8391</v>
      </c>
      <c r="I42" s="1142">
        <v>1050.7761</v>
      </c>
      <c r="J42" s="1142">
        <v>1486.2188</v>
      </c>
      <c r="K42" s="1143">
        <v>1187.2762</v>
      </c>
      <c r="L42" s="1142">
        <v>1933.3622</v>
      </c>
      <c r="M42" s="1142">
        <v>2959.7084</v>
      </c>
      <c r="N42" s="1142">
        <v>3248.73021</v>
      </c>
      <c r="O42" s="1157"/>
    </row>
    <row r="43" ht="15" spans="1:15">
      <c r="A43" s="1140"/>
      <c r="B43" s="1144">
        <v>17</v>
      </c>
      <c r="C43" s="1145">
        <v>1169.19968</v>
      </c>
      <c r="D43" s="1143">
        <v>595.177</v>
      </c>
      <c r="E43" s="1145">
        <v>1353.2178</v>
      </c>
      <c r="F43" s="1145">
        <v>2025.9899</v>
      </c>
      <c r="G43" s="1143">
        <v>972.09519</v>
      </c>
      <c r="H43" s="1145">
        <v>917.1943</v>
      </c>
      <c r="I43" s="1145">
        <v>1077.9912</v>
      </c>
      <c r="J43" s="1145">
        <v>1524.5417</v>
      </c>
      <c r="K43" s="1143">
        <v>1220.0958</v>
      </c>
      <c r="L43" s="1145">
        <v>1980.7843</v>
      </c>
      <c r="M43" s="1145">
        <v>3033.4964</v>
      </c>
      <c r="N43" s="1145">
        <v>3330.2247</v>
      </c>
      <c r="O43" s="1157"/>
    </row>
    <row r="44" ht="15" spans="1:15">
      <c r="A44" s="1140"/>
      <c r="B44" s="1144">
        <v>17.5</v>
      </c>
      <c r="C44" s="1142">
        <v>1196.28806</v>
      </c>
      <c r="D44" s="1143">
        <v>610.3647</v>
      </c>
      <c r="E44" s="1142">
        <v>1387.463</v>
      </c>
      <c r="F44" s="1142">
        <v>2078.4335</v>
      </c>
      <c r="G44" s="1143">
        <v>996.32478</v>
      </c>
      <c r="H44" s="1142">
        <v>940.5495</v>
      </c>
      <c r="I44" s="1142">
        <v>1105.2063</v>
      </c>
      <c r="J44" s="1142">
        <v>1562.8646</v>
      </c>
      <c r="K44" s="1143">
        <v>1252.9154</v>
      </c>
      <c r="L44" s="1142">
        <v>2028.2064</v>
      </c>
      <c r="M44" s="1142">
        <v>3107.2844</v>
      </c>
      <c r="N44" s="1142">
        <v>3412.7973</v>
      </c>
      <c r="O44" s="1157"/>
    </row>
    <row r="45" ht="15" spans="1:15">
      <c r="A45" s="1140"/>
      <c r="B45" s="1144">
        <v>18</v>
      </c>
      <c r="C45" s="1145">
        <v>1223.37644</v>
      </c>
      <c r="D45" s="1143">
        <v>625.5524</v>
      </c>
      <c r="E45" s="1145">
        <v>1421.7082</v>
      </c>
      <c r="F45" s="1145">
        <v>2130.8771</v>
      </c>
      <c r="G45" s="1143">
        <v>1020.55437</v>
      </c>
      <c r="H45" s="1145">
        <v>963.9047</v>
      </c>
      <c r="I45" s="1145">
        <v>1132.4214</v>
      </c>
      <c r="J45" s="1145">
        <v>1601.1875</v>
      </c>
      <c r="K45" s="1143">
        <v>1285.735</v>
      </c>
      <c r="L45" s="1145">
        <v>2075.6285</v>
      </c>
      <c r="M45" s="1145">
        <v>3181.0724</v>
      </c>
      <c r="N45" s="1145">
        <v>3495.3699</v>
      </c>
      <c r="O45" s="1157"/>
    </row>
    <row r="46" ht="15" spans="1:15">
      <c r="A46" s="1140"/>
      <c r="B46" s="1144">
        <v>18.5</v>
      </c>
      <c r="C46" s="1142">
        <v>1250.46482</v>
      </c>
      <c r="D46" s="1143">
        <v>641.9501</v>
      </c>
      <c r="E46" s="1142">
        <v>1455.9534</v>
      </c>
      <c r="F46" s="1142">
        <v>2183.3207</v>
      </c>
      <c r="G46" s="1143">
        <v>1044.78396</v>
      </c>
      <c r="H46" s="1142">
        <v>987.2599</v>
      </c>
      <c r="I46" s="1142">
        <v>1159.6365</v>
      </c>
      <c r="J46" s="1142">
        <v>1639.5104</v>
      </c>
      <c r="K46" s="1143">
        <v>1318.5546</v>
      </c>
      <c r="L46" s="1142">
        <v>2123.0506</v>
      </c>
      <c r="M46" s="1142">
        <v>3254.8604</v>
      </c>
      <c r="N46" s="1142">
        <v>3577.9425</v>
      </c>
      <c r="O46" s="1157"/>
    </row>
    <row r="47" ht="15" spans="1:15">
      <c r="A47" s="1140"/>
      <c r="B47" s="1144">
        <v>19</v>
      </c>
      <c r="C47" s="1145">
        <v>1277.5532</v>
      </c>
      <c r="D47" s="1143">
        <v>655.9278</v>
      </c>
      <c r="E47" s="1145">
        <v>1490.1986</v>
      </c>
      <c r="F47" s="1145">
        <v>2235.7643</v>
      </c>
      <c r="G47" s="1143">
        <v>1069.01355</v>
      </c>
      <c r="H47" s="1145">
        <v>1010.6151</v>
      </c>
      <c r="I47" s="1145">
        <v>1186.8516</v>
      </c>
      <c r="J47" s="1145">
        <v>1677.8333</v>
      </c>
      <c r="K47" s="1143">
        <v>1351.3742</v>
      </c>
      <c r="L47" s="1145">
        <v>2170.4727</v>
      </c>
      <c r="M47" s="1145">
        <v>3328.6484</v>
      </c>
      <c r="N47" s="1145">
        <v>3660.5151</v>
      </c>
      <c r="O47" s="1157"/>
    </row>
    <row r="48" ht="15" spans="1:15">
      <c r="A48" s="1140"/>
      <c r="B48" s="1144">
        <v>19.5</v>
      </c>
      <c r="C48" s="1142">
        <v>1304.64158</v>
      </c>
      <c r="D48" s="1143">
        <v>671.1155</v>
      </c>
      <c r="E48" s="1142">
        <v>1524.4438</v>
      </c>
      <c r="F48" s="1142">
        <v>2288.2079</v>
      </c>
      <c r="G48" s="1143">
        <v>1093.24314</v>
      </c>
      <c r="H48" s="1142">
        <v>1033.9703</v>
      </c>
      <c r="I48" s="1142">
        <v>1214.0667</v>
      </c>
      <c r="J48" s="1142">
        <v>1716.1562</v>
      </c>
      <c r="K48" s="1143">
        <v>1384.1938</v>
      </c>
      <c r="L48" s="1160">
        <v>2217.8948</v>
      </c>
      <c r="M48" s="1142">
        <v>3402.4364</v>
      </c>
      <c r="N48" s="1142">
        <v>3743.0877</v>
      </c>
      <c r="O48" s="1157"/>
    </row>
    <row r="49" ht="15" spans="1:15">
      <c r="A49" s="1140"/>
      <c r="B49" s="1146">
        <v>20</v>
      </c>
      <c r="C49" s="1145">
        <v>1331.8932</v>
      </c>
      <c r="D49" s="1143">
        <v>686.3032</v>
      </c>
      <c r="E49" s="1145">
        <v>1558.689</v>
      </c>
      <c r="F49" s="1145">
        <v>2340.6515</v>
      </c>
      <c r="G49" s="1143">
        <v>1117.47273</v>
      </c>
      <c r="H49" s="1145">
        <v>1057.3255</v>
      </c>
      <c r="I49" s="1145">
        <v>1241.2818</v>
      </c>
      <c r="J49" s="1145">
        <v>1754.4791</v>
      </c>
      <c r="K49" s="1143">
        <v>1417.0134</v>
      </c>
      <c r="L49" s="1145">
        <v>2265.3169</v>
      </c>
      <c r="M49" s="1145">
        <v>3476.2244</v>
      </c>
      <c r="N49" s="1145">
        <v>3825.6603</v>
      </c>
      <c r="O49" s="1157"/>
    </row>
    <row r="50" spans="1:15">
      <c r="A50" s="1147"/>
      <c r="B50" s="1148">
        <v>20.5</v>
      </c>
      <c r="C50" s="1138" t="s">
        <v>251</v>
      </c>
      <c r="D50" s="1138" t="s">
        <v>251</v>
      </c>
      <c r="E50" s="1138" t="s">
        <v>251</v>
      </c>
      <c r="F50" s="1138" t="s">
        <v>251</v>
      </c>
      <c r="G50" s="1138" t="s">
        <v>251</v>
      </c>
      <c r="H50" s="1138" t="s">
        <v>251</v>
      </c>
      <c r="I50" s="1138" t="s">
        <v>251</v>
      </c>
      <c r="J50" s="1138" t="s">
        <v>251</v>
      </c>
      <c r="K50" s="1138" t="s">
        <v>251</v>
      </c>
      <c r="L50" s="1138" t="s">
        <v>251</v>
      </c>
      <c r="M50" s="1138" t="s">
        <v>251</v>
      </c>
      <c r="N50" s="1138" t="s">
        <v>251</v>
      </c>
      <c r="O50" s="1157"/>
    </row>
    <row r="51" spans="1:15">
      <c r="A51" s="1147" t="s">
        <v>2648</v>
      </c>
      <c r="B51" s="1149" t="s">
        <v>2649</v>
      </c>
      <c r="C51" s="1150">
        <v>64.96</v>
      </c>
      <c r="D51" s="1150">
        <v>34.38</v>
      </c>
      <c r="E51" s="1150">
        <v>73.93</v>
      </c>
      <c r="F51" s="1150">
        <v>106.81</v>
      </c>
      <c r="G51" s="1150">
        <v>53.08</v>
      </c>
      <c r="H51" s="1150">
        <v>48.95</v>
      </c>
      <c r="I51" s="1150">
        <v>57.51</v>
      </c>
      <c r="J51" s="1150">
        <v>81.92</v>
      </c>
      <c r="K51" s="1150">
        <v>51.85</v>
      </c>
      <c r="L51" s="1150">
        <v>98.52</v>
      </c>
      <c r="M51" s="1150">
        <v>148.59</v>
      </c>
      <c r="N51" s="1150">
        <v>180.14</v>
      </c>
      <c r="O51" s="1157"/>
    </row>
    <row r="52" spans="1:15">
      <c r="A52" s="1140"/>
      <c r="B52" s="1151" t="s">
        <v>2650</v>
      </c>
      <c r="C52" s="1152">
        <v>61.6</v>
      </c>
      <c r="D52" s="1152">
        <v>33.32</v>
      </c>
      <c r="E52" s="1152">
        <v>70.46</v>
      </c>
      <c r="F52" s="1152">
        <v>103.34</v>
      </c>
      <c r="G52" s="1152">
        <v>51.66</v>
      </c>
      <c r="H52" s="1152">
        <v>48.25</v>
      </c>
      <c r="I52" s="1152">
        <v>56.25</v>
      </c>
      <c r="J52" s="1152">
        <v>78.93</v>
      </c>
      <c r="K52" s="1152">
        <v>50.78</v>
      </c>
      <c r="L52" s="1152">
        <v>96.88</v>
      </c>
      <c r="M52" s="1152">
        <v>140.96</v>
      </c>
      <c r="N52" s="1152">
        <v>169.81</v>
      </c>
      <c r="O52" s="1157"/>
    </row>
    <row r="53" spans="1:15">
      <c r="A53" s="1140"/>
      <c r="B53" s="1153" t="s">
        <v>2651</v>
      </c>
      <c r="C53" s="1150">
        <v>58.65</v>
      </c>
      <c r="D53" s="1150">
        <v>32.26</v>
      </c>
      <c r="E53" s="1150">
        <v>66.44</v>
      </c>
      <c r="F53" s="1150">
        <v>101.62</v>
      </c>
      <c r="G53" s="1150">
        <v>49.75</v>
      </c>
      <c r="H53" s="1150">
        <v>47.56</v>
      </c>
      <c r="I53" s="1150">
        <v>54.75</v>
      </c>
      <c r="J53" s="1150">
        <v>75.66</v>
      </c>
      <c r="K53" s="1150">
        <v>50.26</v>
      </c>
      <c r="L53" s="1150">
        <v>89.27</v>
      </c>
      <c r="M53" s="1150">
        <v>140.42</v>
      </c>
      <c r="N53" s="1150">
        <v>160.15</v>
      </c>
      <c r="O53" s="1157"/>
    </row>
    <row r="54" spans="1:15">
      <c r="A54" s="1140"/>
      <c r="B54" s="1154" t="s">
        <v>2652</v>
      </c>
      <c r="C54" s="1108" t="s">
        <v>251</v>
      </c>
      <c r="D54" s="1108" t="s">
        <v>251</v>
      </c>
      <c r="E54" s="1108" t="s">
        <v>251</v>
      </c>
      <c r="F54" s="1108" t="s">
        <v>251</v>
      </c>
      <c r="G54" s="1108" t="s">
        <v>251</v>
      </c>
      <c r="H54" s="1108" t="s">
        <v>251</v>
      </c>
      <c r="I54" s="1108" t="s">
        <v>251</v>
      </c>
      <c r="J54" s="1108" t="s">
        <v>251</v>
      </c>
      <c r="K54" s="1108" t="s">
        <v>251</v>
      </c>
      <c r="L54" s="1108" t="s">
        <v>251</v>
      </c>
      <c r="M54" s="1108" t="s">
        <v>251</v>
      </c>
      <c r="N54" s="1108" t="s">
        <v>251</v>
      </c>
      <c r="O54" s="1157"/>
    </row>
    <row r="55" spans="1:15">
      <c r="A55" s="1155"/>
      <c r="B55" s="1155"/>
      <c r="C55" s="1155"/>
      <c r="D55" s="1155"/>
      <c r="E55" s="1155"/>
      <c r="F55" s="1155"/>
      <c r="G55" s="1155"/>
      <c r="H55" s="1155"/>
      <c r="I55" s="1155"/>
      <c r="J55" s="1155"/>
      <c r="K55" s="1155"/>
      <c r="L55" s="1155"/>
      <c r="M55" s="1155"/>
      <c r="N55" s="1155"/>
      <c r="O55" s="1157"/>
    </row>
    <row r="56" spans="1:15">
      <c r="A56" s="1155" t="s">
        <v>2653</v>
      </c>
      <c r="B56" s="1155"/>
      <c r="C56" s="1155"/>
      <c r="D56" s="1155"/>
      <c r="E56" s="1155"/>
      <c r="F56" s="1155"/>
      <c r="G56" s="1155"/>
      <c r="H56" s="1155"/>
      <c r="I56" s="1155"/>
      <c r="J56" s="1155"/>
      <c r="K56" s="1155"/>
      <c r="L56" s="1155"/>
      <c r="M56" s="1155"/>
      <c r="N56" s="1155"/>
      <c r="O56" s="1157"/>
    </row>
    <row r="57" spans="1:15">
      <c r="A57" s="1155" t="s">
        <v>2654</v>
      </c>
      <c r="B57" s="1155"/>
      <c r="C57" s="1155"/>
      <c r="D57" s="1155"/>
      <c r="E57" s="1155"/>
      <c r="F57" s="1155"/>
      <c r="G57" s="1155"/>
      <c r="H57" s="1155"/>
      <c r="I57" s="1155"/>
      <c r="J57" s="1155"/>
      <c r="K57" s="1155"/>
      <c r="L57" s="1155"/>
      <c r="M57" s="1155"/>
      <c r="N57" s="1155"/>
      <c r="O57" s="1157"/>
    </row>
    <row r="58" spans="1:15">
      <c r="A58" s="1155" t="s">
        <v>2655</v>
      </c>
      <c r="B58" s="1155"/>
      <c r="C58" s="1155"/>
      <c r="D58" s="1155"/>
      <c r="E58" s="1155"/>
      <c r="F58" s="1155"/>
      <c r="G58" s="1155"/>
      <c r="H58" s="1155"/>
      <c r="I58" s="1155"/>
      <c r="J58" s="1155"/>
      <c r="K58" s="1155"/>
      <c r="L58" s="1155"/>
      <c r="M58" s="1155"/>
      <c r="N58" s="1155"/>
      <c r="O58" s="1157"/>
    </row>
    <row r="59" spans="1:15">
      <c r="A59" s="1155" t="s">
        <v>2656</v>
      </c>
      <c r="B59" s="1155"/>
      <c r="C59" s="1155"/>
      <c r="D59" s="1155"/>
      <c r="E59" s="1155"/>
      <c r="F59" s="1155"/>
      <c r="G59" s="1155"/>
      <c r="H59" s="1155"/>
      <c r="I59" s="1155"/>
      <c r="J59" s="1155"/>
      <c r="K59" s="1155"/>
      <c r="L59" s="1155"/>
      <c r="M59" s="1155"/>
      <c r="N59" s="1155"/>
      <c r="O59" s="1157"/>
    </row>
    <row r="60" spans="1:15">
      <c r="A60" s="1155" t="s">
        <v>2657</v>
      </c>
      <c r="B60" s="1155"/>
      <c r="C60" s="1155"/>
      <c r="D60" s="1155"/>
      <c r="E60" s="1155"/>
      <c r="F60" s="1155"/>
      <c r="G60" s="1155"/>
      <c r="H60" s="1155"/>
      <c r="I60" s="1155"/>
      <c r="J60" s="1155"/>
      <c r="K60" s="1155"/>
      <c r="L60" s="1155"/>
      <c r="M60" s="1155"/>
      <c r="N60" s="1155"/>
      <c r="O60" s="1157"/>
    </row>
    <row r="61" spans="1:15">
      <c r="A61" s="1155" t="s">
        <v>2658</v>
      </c>
      <c r="B61" s="1155"/>
      <c r="C61" s="1155"/>
      <c r="D61" s="1155"/>
      <c r="E61" s="1155"/>
      <c r="F61" s="1155"/>
      <c r="G61" s="1155"/>
      <c r="H61" s="1155"/>
      <c r="I61" s="1155"/>
      <c r="J61" s="1155"/>
      <c r="K61" s="1155"/>
      <c r="L61" s="1155"/>
      <c r="M61" s="1155"/>
      <c r="N61" s="1155"/>
      <c r="O61" s="1157"/>
    </row>
    <row r="62" spans="1:15">
      <c r="A62" s="1155" t="s">
        <v>2659</v>
      </c>
      <c r="B62" s="1155"/>
      <c r="C62" s="1155"/>
      <c r="D62" s="1155"/>
      <c r="E62" s="1155"/>
      <c r="F62" s="1155"/>
      <c r="G62" s="1155"/>
      <c r="H62" s="1155"/>
      <c r="I62" s="1155"/>
      <c r="J62" s="1155"/>
      <c r="K62" s="1155"/>
      <c r="L62" s="1155"/>
      <c r="M62" s="1155"/>
      <c r="N62" s="1155"/>
      <c r="O62" s="1157"/>
    </row>
    <row r="63" spans="1:15">
      <c r="A63" s="1155" t="s">
        <v>2660</v>
      </c>
      <c r="B63" s="1155"/>
      <c r="C63" s="1155"/>
      <c r="D63" s="1155"/>
      <c r="E63" s="1155"/>
      <c r="F63" s="1155"/>
      <c r="G63" s="1155"/>
      <c r="H63" s="1155"/>
      <c r="I63" s="1155"/>
      <c r="J63" s="1155"/>
      <c r="K63" s="1155"/>
      <c r="L63" s="1155"/>
      <c r="M63" s="1155"/>
      <c r="N63" s="1155"/>
      <c r="O63" s="1157"/>
    </row>
    <row r="64" spans="1:15">
      <c r="A64" s="1155" t="s">
        <v>2661</v>
      </c>
      <c r="B64" s="1155"/>
      <c r="C64" s="1155"/>
      <c r="D64" s="1155"/>
      <c r="E64" s="1155"/>
      <c r="F64" s="1155"/>
      <c r="G64" s="1155"/>
      <c r="H64" s="1155"/>
      <c r="I64" s="1155"/>
      <c r="J64" s="1155"/>
      <c r="K64" s="1155"/>
      <c r="L64" s="1155"/>
      <c r="M64" s="1155"/>
      <c r="N64" s="1155"/>
      <c r="O64" s="1157"/>
    </row>
    <row r="65" spans="1:15">
      <c r="A65" s="1155" t="s">
        <v>2662</v>
      </c>
      <c r="B65" s="1155"/>
      <c r="C65" s="1155"/>
      <c r="D65" s="1155"/>
      <c r="E65" s="1155"/>
      <c r="F65" s="1155"/>
      <c r="G65" s="1155"/>
      <c r="H65" s="1155"/>
      <c r="I65" s="1155"/>
      <c r="J65" s="1155"/>
      <c r="K65" s="1155"/>
      <c r="L65" s="1155"/>
      <c r="M65" s="1155"/>
      <c r="N65" s="1155"/>
      <c r="O65" s="1157"/>
    </row>
    <row r="66" spans="1:15">
      <c r="A66" s="1155" t="s">
        <v>2663</v>
      </c>
      <c r="B66" s="1155"/>
      <c r="C66" s="1155"/>
      <c r="D66" s="1155"/>
      <c r="E66" s="1155"/>
      <c r="F66" s="1155"/>
      <c r="G66" s="1155"/>
      <c r="H66" s="1155"/>
      <c r="I66" s="1155"/>
      <c r="J66" s="1155"/>
      <c r="K66" s="1155"/>
      <c r="L66" s="1155"/>
      <c r="M66" s="1155"/>
      <c r="N66" s="1155"/>
      <c r="O66" s="1157"/>
    </row>
    <row r="67" spans="1:15">
      <c r="A67" s="1155" t="s">
        <v>2664</v>
      </c>
      <c r="B67" s="1155"/>
      <c r="C67" s="1155"/>
      <c r="D67" s="1155"/>
      <c r="E67" s="1155"/>
      <c r="F67" s="1155"/>
      <c r="G67" s="1155"/>
      <c r="H67" s="1155"/>
      <c r="I67" s="1155"/>
      <c r="J67" s="1155"/>
      <c r="K67" s="1155"/>
      <c r="L67" s="1155"/>
      <c r="M67" s="1155"/>
      <c r="N67" s="1155"/>
      <c r="O67" s="1157"/>
    </row>
    <row r="68" spans="1:15">
      <c r="A68" s="1155" t="s">
        <v>2665</v>
      </c>
      <c r="B68" s="1155"/>
      <c r="C68" s="1155"/>
      <c r="D68" s="1155"/>
      <c r="E68" s="1155"/>
      <c r="F68" s="1155"/>
      <c r="G68" s="1155"/>
      <c r="H68" s="1155"/>
      <c r="I68" s="1155"/>
      <c r="J68" s="1155"/>
      <c r="K68" s="1155"/>
      <c r="L68" s="1155"/>
      <c r="M68" s="1155"/>
      <c r="N68" s="1155"/>
      <c r="O68" s="1157"/>
    </row>
    <row r="69" spans="1:15">
      <c r="A69" s="1155" t="s">
        <v>2666</v>
      </c>
      <c r="B69" s="1155"/>
      <c r="C69" s="1155"/>
      <c r="D69" s="1155"/>
      <c r="E69" s="1155"/>
      <c r="F69" s="1155"/>
      <c r="G69" s="1155"/>
      <c r="H69" s="1155"/>
      <c r="I69" s="1155"/>
      <c r="J69" s="1155"/>
      <c r="K69" s="1155"/>
      <c r="L69" s="1155"/>
      <c r="M69" s="1155"/>
      <c r="N69" s="1155"/>
      <c r="O69" s="1157"/>
    </row>
    <row r="70" spans="1:15">
      <c r="A70" s="1155" t="s">
        <v>2667</v>
      </c>
      <c r="B70" s="1155"/>
      <c r="C70" s="1155"/>
      <c r="D70" s="1155"/>
      <c r="E70" s="1155"/>
      <c r="F70" s="1155"/>
      <c r="G70" s="1155"/>
      <c r="H70" s="1155"/>
      <c r="I70" s="1155"/>
      <c r="J70" s="1155"/>
      <c r="K70" s="1155"/>
      <c r="L70" s="1155"/>
      <c r="M70" s="1155"/>
      <c r="N70" s="1155"/>
      <c r="O70" s="1157"/>
    </row>
    <row r="71" spans="1:15">
      <c r="A71" s="1155" t="s">
        <v>2668</v>
      </c>
      <c r="B71" s="1155"/>
      <c r="C71" s="1155"/>
      <c r="D71" s="1155"/>
      <c r="E71" s="1155"/>
      <c r="F71" s="1155"/>
      <c r="G71" s="1155"/>
      <c r="H71" s="1155"/>
      <c r="I71" s="1155"/>
      <c r="J71" s="1155"/>
      <c r="K71" s="1155"/>
      <c r="L71" s="1155"/>
      <c r="M71" s="1155"/>
      <c r="N71" s="1155"/>
      <c r="O71" s="1157"/>
    </row>
    <row r="72" spans="1:15">
      <c r="A72" s="1155" t="s">
        <v>2669</v>
      </c>
      <c r="B72" s="1155"/>
      <c r="C72" s="1155"/>
      <c r="D72" s="1155"/>
      <c r="E72" s="1155"/>
      <c r="F72" s="1155"/>
      <c r="G72" s="1155"/>
      <c r="H72" s="1155"/>
      <c r="I72" s="1155"/>
      <c r="J72" s="1155"/>
      <c r="K72" s="1155"/>
      <c r="L72" s="1155"/>
      <c r="M72" s="1155"/>
      <c r="N72" s="1155"/>
      <c r="O72" s="1157"/>
    </row>
    <row r="73" spans="1:15">
      <c r="A73" s="1155" t="s">
        <v>2670</v>
      </c>
      <c r="B73" s="1155"/>
      <c r="C73" s="1155"/>
      <c r="D73" s="1155"/>
      <c r="E73" s="1155"/>
      <c r="F73" s="1155"/>
      <c r="G73" s="1155"/>
      <c r="H73" s="1155"/>
      <c r="I73" s="1155"/>
      <c r="J73" s="1155"/>
      <c r="K73" s="1155"/>
      <c r="L73" s="1155"/>
      <c r="M73" s="1155"/>
      <c r="N73" s="1155"/>
      <c r="O73" s="1157"/>
    </row>
    <row r="74" spans="1:15">
      <c r="A74" s="1155" t="s">
        <v>2671</v>
      </c>
      <c r="B74" s="1155"/>
      <c r="C74" s="1155"/>
      <c r="D74" s="1155"/>
      <c r="E74" s="1155"/>
      <c r="F74" s="1155"/>
      <c r="G74" s="1155"/>
      <c r="H74" s="1155"/>
      <c r="I74" s="1155"/>
      <c r="J74" s="1155"/>
      <c r="K74" s="1155"/>
      <c r="L74" s="1155"/>
      <c r="M74" s="1155"/>
      <c r="N74" s="1155"/>
      <c r="O74" s="1157"/>
    </row>
    <row r="75" spans="1:15">
      <c r="A75" s="1155"/>
      <c r="B75" s="1155"/>
      <c r="C75" s="1155"/>
      <c r="D75" s="1155"/>
      <c r="E75" s="1155"/>
      <c r="F75" s="1155"/>
      <c r="G75" s="1155"/>
      <c r="H75" s="1155"/>
      <c r="I75" s="1155"/>
      <c r="J75" s="1155"/>
      <c r="K75" s="1155"/>
      <c r="L75" s="1155"/>
      <c r="M75" s="1155"/>
      <c r="N75" s="1155"/>
      <c r="O75" s="1157"/>
    </row>
  </sheetData>
  <mergeCells count="7">
    <mergeCell ref="B1:M1"/>
    <mergeCell ref="B2:M2"/>
    <mergeCell ref="B4:M4"/>
    <mergeCell ref="A8:A9"/>
    <mergeCell ref="A10:A49"/>
    <mergeCell ref="A51:A54"/>
    <mergeCell ref="A6:B7"/>
  </mergeCells>
  <hyperlinks>
    <hyperlink ref="O2" location="价格目录!E6" display="返回目录"/>
  </hyperlinks>
  <pageMargins left="0.699305555555556" right="0.699305555555556"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4"/>
  <sheetViews>
    <sheetView workbookViewId="0">
      <selection activeCell="F10" sqref="F10"/>
    </sheetView>
  </sheetViews>
  <sheetFormatPr defaultColWidth="9" defaultRowHeight="14.25" outlineLevelCol="3"/>
  <cols>
    <col min="2" max="2" width="56.25" customWidth="1"/>
    <col min="3" max="3" width="50.875" customWidth="1"/>
  </cols>
  <sheetData>
    <row r="1" ht="22.5" spans="1:4">
      <c r="A1" s="1119" t="s">
        <v>2672</v>
      </c>
      <c r="B1" s="1119"/>
      <c r="C1" s="1119"/>
      <c r="D1" s="1119"/>
    </row>
    <row r="2" ht="28.5" spans="1:4">
      <c r="A2" s="1081" t="s">
        <v>2673</v>
      </c>
      <c r="B2" s="1081" t="s">
        <v>2674</v>
      </c>
      <c r="C2" s="1081" t="s">
        <v>2263</v>
      </c>
      <c r="D2" s="1081" t="s">
        <v>2675</v>
      </c>
    </row>
    <row r="3" spans="1:4">
      <c r="A3" s="1083">
        <v>1</v>
      </c>
      <c r="B3" s="1083" t="s">
        <v>2676</v>
      </c>
      <c r="C3" s="1083" t="s">
        <v>2677</v>
      </c>
      <c r="D3" s="1083">
        <v>3</v>
      </c>
    </row>
    <row r="4" ht="33" customHeight="1" spans="1:4">
      <c r="A4" s="1083">
        <v>2</v>
      </c>
      <c r="B4" s="1083" t="s">
        <v>2678</v>
      </c>
      <c r="C4" s="1083" t="s">
        <v>2679</v>
      </c>
      <c r="D4" s="1083">
        <v>7</v>
      </c>
    </row>
    <row r="5" spans="1:4">
      <c r="A5" s="1083">
        <v>3</v>
      </c>
      <c r="B5" s="1083" t="s">
        <v>2680</v>
      </c>
      <c r="C5" s="1083" t="s">
        <v>2681</v>
      </c>
      <c r="D5" s="1083">
        <v>1</v>
      </c>
    </row>
    <row r="6" spans="1:4">
      <c r="A6" s="1083">
        <v>4</v>
      </c>
      <c r="B6" s="1083" t="s">
        <v>2682</v>
      </c>
      <c r="C6" s="1083" t="s">
        <v>2683</v>
      </c>
      <c r="D6" s="1083">
        <v>1</v>
      </c>
    </row>
    <row r="7" ht="78" customHeight="1" spans="1:4">
      <c r="A7" s="1083">
        <v>5</v>
      </c>
      <c r="B7" s="1083" t="s">
        <v>2684</v>
      </c>
      <c r="C7" s="1083" t="s">
        <v>2685</v>
      </c>
      <c r="D7" s="1083">
        <v>16</v>
      </c>
    </row>
    <row r="8" ht="28.5" spans="1:4">
      <c r="A8" s="1083">
        <v>6</v>
      </c>
      <c r="B8" s="1083" t="s">
        <v>2686</v>
      </c>
      <c r="C8" s="1083" t="s">
        <v>2687</v>
      </c>
      <c r="D8" s="1083">
        <v>8</v>
      </c>
    </row>
    <row r="9" ht="62" customHeight="1" spans="1:4">
      <c r="A9" s="1083">
        <v>7</v>
      </c>
      <c r="B9" s="1083" t="s">
        <v>2688</v>
      </c>
      <c r="C9" s="1083" t="s">
        <v>2689</v>
      </c>
      <c r="D9" s="1083">
        <v>12</v>
      </c>
    </row>
    <row r="10" ht="43" customHeight="1" spans="1:4">
      <c r="A10" s="1083">
        <v>8</v>
      </c>
      <c r="B10" s="1083" t="s">
        <v>2690</v>
      </c>
      <c r="C10" s="1083" t="s">
        <v>2691</v>
      </c>
      <c r="D10" s="1083">
        <v>10</v>
      </c>
    </row>
    <row r="11" ht="25" customHeight="1" spans="1:4">
      <c r="A11" s="1083">
        <v>9</v>
      </c>
      <c r="B11" s="1083" t="s">
        <v>2692</v>
      </c>
      <c r="C11" s="1083" t="s">
        <v>2693</v>
      </c>
      <c r="D11" s="1083">
        <v>2</v>
      </c>
    </row>
    <row r="12" ht="27" customHeight="1" spans="1:4">
      <c r="A12" s="1083">
        <v>10</v>
      </c>
      <c r="B12" s="1083" t="s">
        <v>2694</v>
      </c>
      <c r="C12" s="1083" t="s">
        <v>2695</v>
      </c>
      <c r="D12" s="1083">
        <v>3</v>
      </c>
    </row>
    <row r="13" ht="39" customHeight="1" spans="1:4">
      <c r="A13" s="1083">
        <v>11</v>
      </c>
      <c r="B13" s="1083" t="s">
        <v>2696</v>
      </c>
      <c r="C13" s="1083" t="s">
        <v>2697</v>
      </c>
      <c r="D13" s="1083">
        <v>8</v>
      </c>
    </row>
    <row r="14" ht="409" customHeight="1" spans="1:4">
      <c r="A14" s="1120">
        <v>12</v>
      </c>
      <c r="B14" s="1120" t="s">
        <v>2698</v>
      </c>
      <c r="C14" s="1120" t="s">
        <v>2699</v>
      </c>
      <c r="D14" s="1120">
        <v>142</v>
      </c>
    </row>
  </sheetData>
  <mergeCells count="1">
    <mergeCell ref="A1:D1"/>
  </mergeCells>
  <pageMargins left="0.699305555555556" right="0.699305555555556"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S51"/>
  <sheetViews>
    <sheetView workbookViewId="0">
      <selection activeCell="H21" sqref="H21"/>
    </sheetView>
  </sheetViews>
  <sheetFormatPr defaultColWidth="9" defaultRowHeight="14.25"/>
  <cols>
    <col min="2" max="2" width="12.375" customWidth="1"/>
    <col min="5" max="6" width="9.375"/>
    <col min="10" max="10" width="9.375"/>
    <col min="12" max="14" width="9.375"/>
  </cols>
  <sheetData>
    <row r="1" ht="31.5" spans="1:19">
      <c r="A1" s="963"/>
      <c r="B1" s="964" t="s">
        <v>95</v>
      </c>
      <c r="C1" s="964"/>
      <c r="D1" s="964"/>
      <c r="E1" s="964"/>
      <c r="F1" s="964"/>
      <c r="G1" s="964"/>
      <c r="H1" s="964"/>
      <c r="I1" s="964"/>
      <c r="J1" s="964"/>
      <c r="K1" s="964"/>
      <c r="L1" s="964"/>
      <c r="M1" s="964"/>
      <c r="N1" s="963"/>
      <c r="O1" s="963"/>
      <c r="P1" s="965"/>
      <c r="Q1" s="965"/>
      <c r="R1" s="965"/>
      <c r="S1" s="965"/>
    </row>
    <row r="2" ht="18.75" spans="1:19">
      <c r="A2" s="963"/>
      <c r="B2" s="966" t="s">
        <v>216</v>
      </c>
      <c r="C2" s="966"/>
      <c r="D2" s="966"/>
      <c r="E2" s="966"/>
      <c r="F2" s="966"/>
      <c r="G2" s="966"/>
      <c r="H2" s="966"/>
      <c r="I2" s="966"/>
      <c r="J2" s="966"/>
      <c r="K2" s="966"/>
      <c r="L2" s="966"/>
      <c r="M2" s="966"/>
      <c r="N2" s="963"/>
      <c r="O2" s="930" t="s">
        <v>99</v>
      </c>
      <c r="P2" s="965"/>
      <c r="Q2" s="965"/>
      <c r="R2" s="965"/>
      <c r="S2" s="965"/>
    </row>
    <row r="3" ht="18.75" spans="1:19">
      <c r="A3" s="963"/>
      <c r="B3" s="966"/>
      <c r="C3" s="966"/>
      <c r="D3" s="966"/>
      <c r="E3" s="966"/>
      <c r="F3" s="966"/>
      <c r="G3" s="966"/>
      <c r="H3" s="966"/>
      <c r="I3" s="966"/>
      <c r="J3" s="966"/>
      <c r="K3" s="966"/>
      <c r="L3" s="966"/>
      <c r="M3" s="966"/>
      <c r="N3" s="963"/>
      <c r="O3" s="930"/>
      <c r="P3" s="965"/>
      <c r="Q3" s="965"/>
      <c r="R3" s="965"/>
      <c r="S3" s="965"/>
    </row>
    <row r="4" spans="1:19">
      <c r="A4" s="963"/>
      <c r="B4" s="967" t="s">
        <v>2700</v>
      </c>
      <c r="C4" s="967"/>
      <c r="D4" s="967"/>
      <c r="E4" s="967"/>
      <c r="F4" s="967"/>
      <c r="G4" s="967"/>
      <c r="H4" s="967"/>
      <c r="I4" s="967"/>
      <c r="J4" s="967"/>
      <c r="K4" s="967"/>
      <c r="L4" s="967"/>
      <c r="M4" s="967"/>
      <c r="N4" s="963"/>
      <c r="O4" s="963"/>
      <c r="P4" s="965"/>
      <c r="Q4" s="965"/>
      <c r="R4" s="965"/>
      <c r="S4" s="965"/>
    </row>
    <row r="5" ht="33.75" spans="1:19">
      <c r="A5" s="1086"/>
      <c r="B5" s="1087" t="s">
        <v>2701</v>
      </c>
      <c r="C5" s="1087"/>
      <c r="D5" s="1087"/>
      <c r="E5" s="1087"/>
      <c r="F5" s="1087"/>
      <c r="G5" s="1087"/>
      <c r="H5" s="1087"/>
      <c r="I5" s="1087"/>
      <c r="J5" s="1087"/>
      <c r="K5" s="1087"/>
      <c r="L5" s="1086"/>
      <c r="M5" s="1086"/>
      <c r="N5" s="1086"/>
      <c r="O5" s="1114" t="s">
        <v>2446</v>
      </c>
      <c r="P5" s="1115"/>
      <c r="Q5" s="1115"/>
      <c r="R5" s="1115"/>
      <c r="S5" s="1115"/>
    </row>
    <row r="6" ht="18.75" spans="1:19">
      <c r="A6" s="1088"/>
      <c r="B6" s="1089"/>
      <c r="C6" s="1090"/>
      <c r="D6" s="1090"/>
      <c r="E6" s="1091" t="s">
        <v>2702</v>
      </c>
      <c r="F6" s="1091"/>
      <c r="G6" s="1091"/>
      <c r="H6" s="1091"/>
      <c r="I6" s="1091"/>
      <c r="J6" s="1091"/>
      <c r="K6" s="1091"/>
      <c r="L6" s="1116" t="s">
        <v>2703</v>
      </c>
      <c r="M6" s="1116"/>
      <c r="N6" s="1117"/>
      <c r="O6" s="1106"/>
      <c r="P6" s="1106"/>
      <c r="Q6" s="1106"/>
      <c r="R6" s="1106"/>
      <c r="S6" s="1106"/>
    </row>
    <row r="7" spans="1:19">
      <c r="A7" s="1092" t="s">
        <v>2633</v>
      </c>
      <c r="B7" s="1093"/>
      <c r="C7" s="1094" t="s">
        <v>776</v>
      </c>
      <c r="D7" s="1094" t="s">
        <v>777</v>
      </c>
      <c r="E7" s="1094" t="s">
        <v>778</v>
      </c>
      <c r="F7" s="1094" t="s">
        <v>779</v>
      </c>
      <c r="G7" s="1094" t="s">
        <v>780</v>
      </c>
      <c r="H7" s="1094" t="s">
        <v>2634</v>
      </c>
      <c r="I7" s="1094" t="s">
        <v>2635</v>
      </c>
      <c r="J7" s="1094" t="s">
        <v>783</v>
      </c>
      <c r="K7" s="1094" t="s">
        <v>784</v>
      </c>
      <c r="L7" s="1094" t="s">
        <v>2636</v>
      </c>
      <c r="M7" s="1094" t="s">
        <v>2637</v>
      </c>
      <c r="N7" s="1094" t="s">
        <v>2638</v>
      </c>
      <c r="O7" s="1106"/>
      <c r="P7" s="1106"/>
      <c r="Q7" s="1106"/>
      <c r="R7" s="1106"/>
      <c r="S7" s="1106"/>
    </row>
    <row r="8" spans="1:19">
      <c r="A8" s="1095"/>
      <c r="B8" s="1096"/>
      <c r="C8" s="1097" t="s">
        <v>335</v>
      </c>
      <c r="D8" s="1097" t="s">
        <v>221</v>
      </c>
      <c r="E8" s="1097" t="s">
        <v>222</v>
      </c>
      <c r="F8" s="1097" t="s">
        <v>602</v>
      </c>
      <c r="G8" s="1097" t="s">
        <v>2704</v>
      </c>
      <c r="H8" s="1097" t="s">
        <v>2640</v>
      </c>
      <c r="I8" s="1097" t="s">
        <v>2641</v>
      </c>
      <c r="J8" s="1097" t="s">
        <v>2642</v>
      </c>
      <c r="K8" s="1097" t="s">
        <v>2705</v>
      </c>
      <c r="L8" s="1097" t="s">
        <v>2644</v>
      </c>
      <c r="M8" s="1118" t="s">
        <v>2560</v>
      </c>
      <c r="N8" s="1118" t="s">
        <v>2645</v>
      </c>
      <c r="O8" s="1106"/>
      <c r="P8" s="1106"/>
      <c r="Q8" s="1106"/>
      <c r="R8" s="1106"/>
      <c r="S8" s="1106"/>
    </row>
    <row r="9" spans="1:19">
      <c r="A9" s="1098" t="s">
        <v>2647</v>
      </c>
      <c r="B9" s="1099" t="s">
        <v>2706</v>
      </c>
      <c r="C9" s="1100" t="s">
        <v>251</v>
      </c>
      <c r="D9" s="1100" t="s">
        <v>251</v>
      </c>
      <c r="E9" s="1100" t="s">
        <v>251</v>
      </c>
      <c r="F9" s="1100" t="s">
        <v>251</v>
      </c>
      <c r="G9" s="1100" t="s">
        <v>251</v>
      </c>
      <c r="H9" s="1100" t="s">
        <v>251</v>
      </c>
      <c r="I9" s="1100" t="s">
        <v>251</v>
      </c>
      <c r="J9" s="1100" t="s">
        <v>251</v>
      </c>
      <c r="K9" s="1100" t="s">
        <v>251</v>
      </c>
      <c r="L9" s="1100" t="s">
        <v>251</v>
      </c>
      <c r="M9" s="1100" t="s">
        <v>251</v>
      </c>
      <c r="N9" s="1100" t="s">
        <v>251</v>
      </c>
      <c r="O9" s="1106"/>
      <c r="P9" s="1106"/>
      <c r="Q9" s="1106"/>
      <c r="R9" s="1106"/>
      <c r="S9" s="1106"/>
    </row>
    <row r="10" spans="1:19">
      <c r="A10" s="1098"/>
      <c r="B10" s="1101" t="s">
        <v>2707</v>
      </c>
      <c r="C10" s="1100" t="s">
        <v>251</v>
      </c>
      <c r="D10" s="1100" t="s">
        <v>251</v>
      </c>
      <c r="E10" s="1100" t="s">
        <v>251</v>
      </c>
      <c r="F10" s="1100" t="s">
        <v>251</v>
      </c>
      <c r="G10" s="1100" t="s">
        <v>251</v>
      </c>
      <c r="H10" s="1100" t="s">
        <v>251</v>
      </c>
      <c r="I10" s="1100" t="s">
        <v>251</v>
      </c>
      <c r="J10" s="1100" t="s">
        <v>251</v>
      </c>
      <c r="K10" s="1100" t="s">
        <v>251</v>
      </c>
      <c r="L10" s="1100" t="s">
        <v>251</v>
      </c>
      <c r="M10" s="1100" t="s">
        <v>251</v>
      </c>
      <c r="N10" s="1100" t="s">
        <v>251</v>
      </c>
      <c r="O10" s="1106"/>
      <c r="P10" s="1106"/>
      <c r="Q10" s="1106"/>
      <c r="R10" s="1106"/>
      <c r="S10" s="1106"/>
    </row>
    <row r="11" spans="1:19">
      <c r="A11" s="1098"/>
      <c r="B11" s="1101" t="s">
        <v>2708</v>
      </c>
      <c r="C11" s="1100" t="s">
        <v>251</v>
      </c>
      <c r="D11" s="1100" t="s">
        <v>251</v>
      </c>
      <c r="E11" s="1100" t="s">
        <v>251</v>
      </c>
      <c r="F11" s="1100" t="s">
        <v>251</v>
      </c>
      <c r="G11" s="1100" t="s">
        <v>251</v>
      </c>
      <c r="H11" s="1100" t="s">
        <v>251</v>
      </c>
      <c r="I11" s="1100" t="s">
        <v>251</v>
      </c>
      <c r="J11" s="1100" t="s">
        <v>251</v>
      </c>
      <c r="K11" s="1100" t="s">
        <v>251</v>
      </c>
      <c r="L11" s="1100" t="s">
        <v>251</v>
      </c>
      <c r="M11" s="1100" t="s">
        <v>251</v>
      </c>
      <c r="N11" s="1100" t="s">
        <v>251</v>
      </c>
      <c r="O11" s="1106"/>
      <c r="P11" s="1106"/>
      <c r="Q11" s="1106"/>
      <c r="R11" s="1106"/>
      <c r="S11" s="1106"/>
    </row>
    <row r="12" spans="1:19">
      <c r="A12" s="1098"/>
      <c r="B12" s="1101" t="s">
        <v>2709</v>
      </c>
      <c r="C12" s="1100" t="s">
        <v>251</v>
      </c>
      <c r="D12" s="1100" t="s">
        <v>251</v>
      </c>
      <c r="E12" s="1100" t="s">
        <v>251</v>
      </c>
      <c r="F12" s="1100" t="s">
        <v>251</v>
      </c>
      <c r="G12" s="1100" t="s">
        <v>251</v>
      </c>
      <c r="H12" s="1100" t="s">
        <v>251</v>
      </c>
      <c r="I12" s="1100" t="s">
        <v>251</v>
      </c>
      <c r="J12" s="1100" t="s">
        <v>251</v>
      </c>
      <c r="K12" s="1100" t="s">
        <v>251</v>
      </c>
      <c r="L12" s="1100" t="s">
        <v>251</v>
      </c>
      <c r="M12" s="1100" t="s">
        <v>251</v>
      </c>
      <c r="N12" s="1100" t="s">
        <v>251</v>
      </c>
      <c r="O12" s="1106"/>
      <c r="P12" s="1106"/>
      <c r="Q12" s="1106"/>
      <c r="R12" s="1106"/>
      <c r="S12" s="1106"/>
    </row>
    <row r="13" spans="1:19">
      <c r="A13" s="1098"/>
      <c r="B13" s="1101" t="s">
        <v>2710</v>
      </c>
      <c r="C13" s="1100" t="s">
        <v>251</v>
      </c>
      <c r="D13" s="1100" t="s">
        <v>251</v>
      </c>
      <c r="E13" s="1100" t="s">
        <v>251</v>
      </c>
      <c r="F13" s="1100" t="s">
        <v>251</v>
      </c>
      <c r="G13" s="1100" t="s">
        <v>251</v>
      </c>
      <c r="H13" s="1100" t="s">
        <v>251</v>
      </c>
      <c r="I13" s="1100" t="s">
        <v>251</v>
      </c>
      <c r="J13" s="1100" t="s">
        <v>251</v>
      </c>
      <c r="K13" s="1100" t="s">
        <v>251</v>
      </c>
      <c r="L13" s="1100" t="s">
        <v>251</v>
      </c>
      <c r="M13" s="1100" t="s">
        <v>251</v>
      </c>
      <c r="N13" s="1100" t="s">
        <v>251</v>
      </c>
      <c r="O13" s="1106"/>
      <c r="P13" s="1106"/>
      <c r="Q13" s="1106"/>
      <c r="R13" s="1106"/>
      <c r="S13" s="1106"/>
    </row>
    <row r="14" spans="1:19">
      <c r="A14" s="1098"/>
      <c r="B14" s="1101" t="s">
        <v>2711</v>
      </c>
      <c r="C14" s="1100" t="s">
        <v>251</v>
      </c>
      <c r="D14" s="1100" t="s">
        <v>251</v>
      </c>
      <c r="E14" s="1100" t="s">
        <v>251</v>
      </c>
      <c r="F14" s="1100" t="s">
        <v>251</v>
      </c>
      <c r="G14" s="1100" t="s">
        <v>251</v>
      </c>
      <c r="H14" s="1100" t="s">
        <v>251</v>
      </c>
      <c r="I14" s="1100" t="s">
        <v>251</v>
      </c>
      <c r="J14" s="1100" t="s">
        <v>251</v>
      </c>
      <c r="K14" s="1100" t="s">
        <v>251</v>
      </c>
      <c r="L14" s="1100" t="s">
        <v>251</v>
      </c>
      <c r="M14" s="1100" t="s">
        <v>251</v>
      </c>
      <c r="N14" s="1100" t="s">
        <v>251</v>
      </c>
      <c r="O14" s="1106"/>
      <c r="P14" s="1106"/>
      <c r="Q14" s="1106"/>
      <c r="R14" s="1106"/>
      <c r="S14" s="1106"/>
    </row>
    <row r="15" spans="1:19">
      <c r="A15" s="1098"/>
      <c r="B15" s="1101" t="s">
        <v>2712</v>
      </c>
      <c r="C15" s="1100" t="s">
        <v>251</v>
      </c>
      <c r="D15" s="1100" t="s">
        <v>251</v>
      </c>
      <c r="E15" s="1100" t="s">
        <v>251</v>
      </c>
      <c r="F15" s="1100" t="s">
        <v>251</v>
      </c>
      <c r="G15" s="1100" t="s">
        <v>251</v>
      </c>
      <c r="H15" s="1100" t="s">
        <v>251</v>
      </c>
      <c r="I15" s="1100" t="s">
        <v>251</v>
      </c>
      <c r="J15" s="1100" t="s">
        <v>251</v>
      </c>
      <c r="K15" s="1100" t="s">
        <v>251</v>
      </c>
      <c r="L15" s="1100" t="s">
        <v>251</v>
      </c>
      <c r="M15" s="1100" t="s">
        <v>251</v>
      </c>
      <c r="N15" s="1100" t="s">
        <v>251</v>
      </c>
      <c r="O15" s="1106"/>
      <c r="P15" s="1106"/>
      <c r="Q15" s="1106"/>
      <c r="R15" s="1106"/>
      <c r="S15" s="1106"/>
    </row>
    <row r="16" spans="1:19">
      <c r="A16" s="1098"/>
      <c r="B16" s="1101" t="s">
        <v>2713</v>
      </c>
      <c r="C16" s="1100" t="s">
        <v>251</v>
      </c>
      <c r="D16" s="1100" t="s">
        <v>251</v>
      </c>
      <c r="E16" s="1100" t="s">
        <v>251</v>
      </c>
      <c r="F16" s="1100" t="s">
        <v>251</v>
      </c>
      <c r="G16" s="1100" t="s">
        <v>251</v>
      </c>
      <c r="H16" s="1100" t="s">
        <v>251</v>
      </c>
      <c r="I16" s="1100" t="s">
        <v>251</v>
      </c>
      <c r="J16" s="1100" t="s">
        <v>251</v>
      </c>
      <c r="K16" s="1100" t="s">
        <v>251</v>
      </c>
      <c r="L16" s="1100" t="s">
        <v>251</v>
      </c>
      <c r="M16" s="1100" t="s">
        <v>251</v>
      </c>
      <c r="N16" s="1100" t="s">
        <v>251</v>
      </c>
      <c r="O16" s="1106"/>
      <c r="P16" s="1106"/>
      <c r="Q16" s="1106"/>
      <c r="R16" s="1106"/>
      <c r="S16" s="1106"/>
    </row>
    <row r="17" spans="1:19">
      <c r="A17" s="1098"/>
      <c r="B17" s="1101" t="s">
        <v>2714</v>
      </c>
      <c r="C17" s="1100" t="s">
        <v>251</v>
      </c>
      <c r="D17" s="1100" t="s">
        <v>251</v>
      </c>
      <c r="E17" s="1100" t="s">
        <v>251</v>
      </c>
      <c r="F17" s="1100" t="s">
        <v>251</v>
      </c>
      <c r="G17" s="1100" t="s">
        <v>251</v>
      </c>
      <c r="H17" s="1100" t="s">
        <v>251</v>
      </c>
      <c r="I17" s="1100" t="s">
        <v>251</v>
      </c>
      <c r="J17" s="1100" t="s">
        <v>251</v>
      </c>
      <c r="K17" s="1100" t="s">
        <v>251</v>
      </c>
      <c r="L17" s="1100" t="s">
        <v>251</v>
      </c>
      <c r="M17" s="1100" t="s">
        <v>251</v>
      </c>
      <c r="N17" s="1100" t="s">
        <v>251</v>
      </c>
      <c r="O17" s="1106"/>
      <c r="P17" s="1106"/>
      <c r="Q17" s="1106"/>
      <c r="R17" s="1106"/>
      <c r="S17" s="1106"/>
    </row>
    <row r="18" spans="1:19">
      <c r="A18" s="1098"/>
      <c r="B18" s="1101" t="s">
        <v>2715</v>
      </c>
      <c r="C18" s="1100" t="s">
        <v>251</v>
      </c>
      <c r="D18" s="1100" t="s">
        <v>251</v>
      </c>
      <c r="E18" s="1100" t="s">
        <v>251</v>
      </c>
      <c r="F18" s="1100" t="s">
        <v>251</v>
      </c>
      <c r="G18" s="1100" t="s">
        <v>251</v>
      </c>
      <c r="H18" s="1100" t="s">
        <v>251</v>
      </c>
      <c r="I18" s="1100" t="s">
        <v>251</v>
      </c>
      <c r="J18" s="1100" t="s">
        <v>251</v>
      </c>
      <c r="K18" s="1100" t="s">
        <v>251</v>
      </c>
      <c r="L18" s="1100" t="s">
        <v>251</v>
      </c>
      <c r="M18" s="1100" t="s">
        <v>251</v>
      </c>
      <c r="N18" s="1100" t="s">
        <v>251</v>
      </c>
      <c r="O18" s="1106"/>
      <c r="P18" s="963"/>
      <c r="Q18" s="1106"/>
      <c r="R18" s="1106"/>
      <c r="S18" s="1106"/>
    </row>
    <row r="19" spans="1:19">
      <c r="A19" s="1098"/>
      <c r="B19" s="1101" t="s">
        <v>2716</v>
      </c>
      <c r="C19" s="1100" t="s">
        <v>251</v>
      </c>
      <c r="D19" s="1100" t="s">
        <v>251</v>
      </c>
      <c r="E19" s="1100" t="s">
        <v>251</v>
      </c>
      <c r="F19" s="1100" t="s">
        <v>251</v>
      </c>
      <c r="G19" s="1100" t="s">
        <v>251</v>
      </c>
      <c r="H19" s="1100" t="s">
        <v>251</v>
      </c>
      <c r="I19" s="1100" t="s">
        <v>251</v>
      </c>
      <c r="J19" s="1100" t="s">
        <v>251</v>
      </c>
      <c r="K19" s="1100" t="s">
        <v>251</v>
      </c>
      <c r="L19" s="1100" t="s">
        <v>251</v>
      </c>
      <c r="M19" s="1100" t="s">
        <v>251</v>
      </c>
      <c r="N19" s="1100" t="s">
        <v>251</v>
      </c>
      <c r="O19" s="1106"/>
      <c r="P19" s="1106"/>
      <c r="Q19" s="1106"/>
      <c r="R19" s="1106"/>
      <c r="S19" s="1106"/>
    </row>
    <row r="20" spans="1:19">
      <c r="A20" s="1098"/>
      <c r="B20" s="1101" t="s">
        <v>2717</v>
      </c>
      <c r="C20" s="1100" t="s">
        <v>251</v>
      </c>
      <c r="D20" s="1100" t="s">
        <v>251</v>
      </c>
      <c r="E20" s="1100" t="s">
        <v>251</v>
      </c>
      <c r="F20" s="1100" t="s">
        <v>251</v>
      </c>
      <c r="G20" s="1100" t="s">
        <v>251</v>
      </c>
      <c r="H20" s="1100" t="s">
        <v>251</v>
      </c>
      <c r="I20" s="1100" t="s">
        <v>251</v>
      </c>
      <c r="J20" s="1100" t="s">
        <v>251</v>
      </c>
      <c r="K20" s="1100" t="s">
        <v>251</v>
      </c>
      <c r="L20" s="1100" t="s">
        <v>251</v>
      </c>
      <c r="M20" s="1100" t="s">
        <v>251</v>
      </c>
      <c r="N20" s="1100" t="s">
        <v>251</v>
      </c>
      <c r="O20" s="1106"/>
      <c r="P20" s="1106"/>
      <c r="Q20" s="1106"/>
      <c r="R20" s="1106"/>
      <c r="S20" s="1106"/>
    </row>
    <row r="21" spans="1:19">
      <c r="A21" s="1098"/>
      <c r="B21" s="1101" t="s">
        <v>2718</v>
      </c>
      <c r="C21" s="1100" t="s">
        <v>251</v>
      </c>
      <c r="D21" s="1100" t="s">
        <v>251</v>
      </c>
      <c r="E21" s="1100" t="s">
        <v>251</v>
      </c>
      <c r="F21" s="1100" t="s">
        <v>251</v>
      </c>
      <c r="G21" s="1100" t="s">
        <v>251</v>
      </c>
      <c r="H21" s="1100" t="s">
        <v>251</v>
      </c>
      <c r="I21" s="1100" t="s">
        <v>251</v>
      </c>
      <c r="J21" s="1100" t="s">
        <v>251</v>
      </c>
      <c r="K21" s="1100" t="s">
        <v>251</v>
      </c>
      <c r="L21" s="1100" t="s">
        <v>251</v>
      </c>
      <c r="M21" s="1100" t="s">
        <v>251</v>
      </c>
      <c r="N21" s="1100" t="s">
        <v>251</v>
      </c>
      <c r="O21" s="1106"/>
      <c r="P21" s="1106"/>
      <c r="Q21" s="1106"/>
      <c r="R21" s="1106"/>
      <c r="S21" s="1106"/>
    </row>
    <row r="22" spans="1:19">
      <c r="A22" s="1098"/>
      <c r="B22" s="1101" t="s">
        <v>2719</v>
      </c>
      <c r="C22" s="1100" t="s">
        <v>251</v>
      </c>
      <c r="D22" s="1100" t="s">
        <v>251</v>
      </c>
      <c r="E22" s="1100" t="s">
        <v>251</v>
      </c>
      <c r="F22" s="1100" t="s">
        <v>251</v>
      </c>
      <c r="G22" s="1100" t="s">
        <v>251</v>
      </c>
      <c r="H22" s="1100" t="s">
        <v>251</v>
      </c>
      <c r="I22" s="1100" t="s">
        <v>251</v>
      </c>
      <c r="J22" s="1100" t="s">
        <v>251</v>
      </c>
      <c r="K22" s="1100" t="s">
        <v>251</v>
      </c>
      <c r="L22" s="1100" t="s">
        <v>251</v>
      </c>
      <c r="M22" s="1100" t="s">
        <v>251</v>
      </c>
      <c r="N22" s="1100" t="s">
        <v>251</v>
      </c>
      <c r="O22" s="1106"/>
      <c r="P22" s="1106"/>
      <c r="Q22" s="1106"/>
      <c r="R22" s="1106"/>
      <c r="S22" s="1106"/>
    </row>
    <row r="23" spans="1:19">
      <c r="A23" s="1098"/>
      <c r="B23" s="1101" t="s">
        <v>2720</v>
      </c>
      <c r="C23" s="1100" t="s">
        <v>251</v>
      </c>
      <c r="D23" s="1100" t="s">
        <v>251</v>
      </c>
      <c r="E23" s="1100" t="s">
        <v>251</v>
      </c>
      <c r="F23" s="1100" t="s">
        <v>251</v>
      </c>
      <c r="G23" s="1100" t="s">
        <v>251</v>
      </c>
      <c r="H23" s="1100" t="s">
        <v>251</v>
      </c>
      <c r="I23" s="1100" t="s">
        <v>251</v>
      </c>
      <c r="J23" s="1100" t="s">
        <v>251</v>
      </c>
      <c r="K23" s="1100" t="s">
        <v>251</v>
      </c>
      <c r="L23" s="1100" t="s">
        <v>251</v>
      </c>
      <c r="M23" s="1100" t="s">
        <v>251</v>
      </c>
      <c r="N23" s="1100" t="s">
        <v>251</v>
      </c>
      <c r="O23" s="1106"/>
      <c r="P23" s="1106"/>
      <c r="Q23" s="1106"/>
      <c r="R23" s="1106"/>
      <c r="S23" s="1106"/>
    </row>
    <row r="24" spans="1:19">
      <c r="A24" s="1098"/>
      <c r="B24" s="1101" t="s">
        <v>2721</v>
      </c>
      <c r="C24" s="1100" t="s">
        <v>251</v>
      </c>
      <c r="D24" s="1100" t="s">
        <v>251</v>
      </c>
      <c r="E24" s="1100" t="s">
        <v>251</v>
      </c>
      <c r="F24" s="1100" t="s">
        <v>251</v>
      </c>
      <c r="G24" s="1100" t="s">
        <v>251</v>
      </c>
      <c r="H24" s="1100" t="s">
        <v>251</v>
      </c>
      <c r="I24" s="1100" t="s">
        <v>251</v>
      </c>
      <c r="J24" s="1100" t="s">
        <v>251</v>
      </c>
      <c r="K24" s="1100" t="s">
        <v>251</v>
      </c>
      <c r="L24" s="1100" t="s">
        <v>251</v>
      </c>
      <c r="M24" s="1100" t="s">
        <v>251</v>
      </c>
      <c r="N24" s="1100" t="s">
        <v>251</v>
      </c>
      <c r="O24" s="1106"/>
      <c r="P24" s="1106"/>
      <c r="Q24" s="1106"/>
      <c r="R24" s="1106"/>
      <c r="S24" s="1106"/>
    </row>
    <row r="25" spans="1:19">
      <c r="A25" s="1098"/>
      <c r="B25" s="1101" t="s">
        <v>2722</v>
      </c>
      <c r="C25" s="1100" t="s">
        <v>251</v>
      </c>
      <c r="D25" s="1100" t="s">
        <v>251</v>
      </c>
      <c r="E25" s="1100" t="s">
        <v>251</v>
      </c>
      <c r="F25" s="1100" t="s">
        <v>251</v>
      </c>
      <c r="G25" s="1100" t="s">
        <v>251</v>
      </c>
      <c r="H25" s="1100" t="s">
        <v>251</v>
      </c>
      <c r="I25" s="1100" t="s">
        <v>251</v>
      </c>
      <c r="J25" s="1100" t="s">
        <v>251</v>
      </c>
      <c r="K25" s="1100" t="s">
        <v>251</v>
      </c>
      <c r="L25" s="1100" t="s">
        <v>251</v>
      </c>
      <c r="M25" s="1100" t="s">
        <v>251</v>
      </c>
      <c r="N25" s="1100" t="s">
        <v>251</v>
      </c>
      <c r="O25" s="1106"/>
      <c r="P25" s="1106"/>
      <c r="Q25" s="1106"/>
      <c r="R25" s="1106"/>
      <c r="S25" s="1106"/>
    </row>
    <row r="26" spans="1:19">
      <c r="A26" s="1098"/>
      <c r="B26" s="1101" t="s">
        <v>2723</v>
      </c>
      <c r="C26" s="1100" t="s">
        <v>251</v>
      </c>
      <c r="D26" s="1100" t="s">
        <v>251</v>
      </c>
      <c r="E26" s="1100" t="s">
        <v>251</v>
      </c>
      <c r="F26" s="1100" t="s">
        <v>251</v>
      </c>
      <c r="G26" s="1100" t="s">
        <v>251</v>
      </c>
      <c r="H26" s="1100" t="s">
        <v>251</v>
      </c>
      <c r="I26" s="1100" t="s">
        <v>251</v>
      </c>
      <c r="J26" s="1100" t="s">
        <v>251</v>
      </c>
      <c r="K26" s="1100" t="s">
        <v>251</v>
      </c>
      <c r="L26" s="1100" t="s">
        <v>251</v>
      </c>
      <c r="M26" s="1100" t="s">
        <v>251</v>
      </c>
      <c r="N26" s="1100" t="s">
        <v>251</v>
      </c>
      <c r="O26" s="1106"/>
      <c r="P26" s="1106"/>
      <c r="Q26" s="1106"/>
      <c r="R26" s="1106"/>
      <c r="S26" s="1106"/>
    </row>
    <row r="27" spans="1:19">
      <c r="A27" s="1098"/>
      <c r="B27" s="1101" t="s">
        <v>2724</v>
      </c>
      <c r="C27" s="1100" t="s">
        <v>251</v>
      </c>
      <c r="D27" s="1100" t="s">
        <v>251</v>
      </c>
      <c r="E27" s="1100" t="s">
        <v>251</v>
      </c>
      <c r="F27" s="1100" t="s">
        <v>251</v>
      </c>
      <c r="G27" s="1100" t="s">
        <v>251</v>
      </c>
      <c r="H27" s="1100" t="s">
        <v>251</v>
      </c>
      <c r="I27" s="1100" t="s">
        <v>251</v>
      </c>
      <c r="J27" s="1100" t="s">
        <v>251</v>
      </c>
      <c r="K27" s="1100" t="s">
        <v>251</v>
      </c>
      <c r="L27" s="1100" t="s">
        <v>251</v>
      </c>
      <c r="M27" s="1100" t="s">
        <v>251</v>
      </c>
      <c r="N27" s="1100" t="s">
        <v>251</v>
      </c>
      <c r="O27" s="1106"/>
      <c r="P27" s="1106"/>
      <c r="Q27" s="1106"/>
      <c r="R27" s="1106"/>
      <c r="S27" s="1106"/>
    </row>
    <row r="28" spans="1:19">
      <c r="A28" s="1098"/>
      <c r="B28" s="1102" t="s">
        <v>2725</v>
      </c>
      <c r="C28" s="1100" t="s">
        <v>251</v>
      </c>
      <c r="D28" s="1100" t="s">
        <v>251</v>
      </c>
      <c r="E28" s="1100" t="s">
        <v>251</v>
      </c>
      <c r="F28" s="1100" t="s">
        <v>251</v>
      </c>
      <c r="G28" s="1100" t="s">
        <v>251</v>
      </c>
      <c r="H28" s="1100" t="s">
        <v>251</v>
      </c>
      <c r="I28" s="1100" t="s">
        <v>251</v>
      </c>
      <c r="J28" s="1100" t="s">
        <v>251</v>
      </c>
      <c r="K28" s="1100" t="s">
        <v>251</v>
      </c>
      <c r="L28" s="1100" t="s">
        <v>251</v>
      </c>
      <c r="M28" s="1100" t="s">
        <v>251</v>
      </c>
      <c r="N28" s="1100" t="s">
        <v>251</v>
      </c>
      <c r="O28" s="1106"/>
      <c r="P28" s="1106"/>
      <c r="Q28" s="1106"/>
      <c r="R28" s="1106"/>
      <c r="S28" s="1106"/>
    </row>
    <row r="29" spans="1:19">
      <c r="A29" s="1098"/>
      <c r="B29" s="1103" t="s">
        <v>2726</v>
      </c>
      <c r="C29" s="1100" t="s">
        <v>251</v>
      </c>
      <c r="D29" s="1100" t="s">
        <v>251</v>
      </c>
      <c r="E29" s="1100" t="s">
        <v>251</v>
      </c>
      <c r="F29" s="1100" t="s">
        <v>251</v>
      </c>
      <c r="G29" s="1100" t="s">
        <v>251</v>
      </c>
      <c r="H29" s="1100" t="s">
        <v>251</v>
      </c>
      <c r="I29" s="1100" t="s">
        <v>251</v>
      </c>
      <c r="J29" s="1100" t="s">
        <v>251</v>
      </c>
      <c r="K29" s="1100" t="s">
        <v>251</v>
      </c>
      <c r="L29" s="1100" t="s">
        <v>251</v>
      </c>
      <c r="M29" s="1100" t="s">
        <v>251</v>
      </c>
      <c r="N29" s="1100" t="s">
        <v>251</v>
      </c>
      <c r="O29" s="1106"/>
      <c r="P29" s="1106"/>
      <c r="Q29" s="1106"/>
      <c r="R29" s="1106"/>
      <c r="S29" s="1106"/>
    </row>
    <row r="30" spans="1:19">
      <c r="A30" s="1104"/>
      <c r="B30" s="1103" t="s">
        <v>2727</v>
      </c>
      <c r="C30" s="1100" t="s">
        <v>251</v>
      </c>
      <c r="D30" s="1100" t="s">
        <v>251</v>
      </c>
      <c r="E30" s="1100" t="s">
        <v>251</v>
      </c>
      <c r="F30" s="1100" t="s">
        <v>251</v>
      </c>
      <c r="G30" s="1100" t="s">
        <v>251</v>
      </c>
      <c r="H30" s="1100" t="s">
        <v>251</v>
      </c>
      <c r="I30" s="1100" t="s">
        <v>251</v>
      </c>
      <c r="J30" s="1100" t="s">
        <v>251</v>
      </c>
      <c r="K30" s="1100" t="s">
        <v>251</v>
      </c>
      <c r="L30" s="1100" t="s">
        <v>251</v>
      </c>
      <c r="M30" s="1100" t="s">
        <v>251</v>
      </c>
      <c r="N30" s="1100" t="s">
        <v>251</v>
      </c>
      <c r="O30" s="1106"/>
      <c r="P30" s="1106"/>
      <c r="Q30" s="1106"/>
      <c r="R30" s="1106"/>
      <c r="S30" s="1106"/>
    </row>
    <row r="31" spans="1:19">
      <c r="A31" s="1105" t="s">
        <v>2648</v>
      </c>
      <c r="B31" s="1106" t="s">
        <v>2728</v>
      </c>
      <c r="C31" s="1107">
        <v>48.5234</v>
      </c>
      <c r="D31" s="1107">
        <v>21.48925</v>
      </c>
      <c r="E31" s="1107">
        <v>59.3705</v>
      </c>
      <c r="F31" s="1107">
        <v>77.2609</v>
      </c>
      <c r="G31" s="1107">
        <v>37.3837</v>
      </c>
      <c r="H31" s="1107">
        <v>35.07425</v>
      </c>
      <c r="I31" s="1107">
        <v>37.20605</v>
      </c>
      <c r="J31" s="1107">
        <v>58.8271</v>
      </c>
      <c r="K31" s="1107">
        <v>32.81705</v>
      </c>
      <c r="L31" s="1107">
        <v>76.1741</v>
      </c>
      <c r="M31" s="1107">
        <v>111.9549</v>
      </c>
      <c r="N31" s="1107">
        <v>151.52905</v>
      </c>
      <c r="O31" s="1106"/>
      <c r="P31" s="1106"/>
      <c r="Q31" s="1106"/>
      <c r="R31" s="1106"/>
      <c r="S31" s="1106"/>
    </row>
    <row r="32" spans="1:19">
      <c r="A32" s="1098"/>
      <c r="B32" s="1106" t="s">
        <v>2729</v>
      </c>
      <c r="C32" s="1108">
        <v>45.27345</v>
      </c>
      <c r="D32" s="1108">
        <v>20.61145</v>
      </c>
      <c r="E32" s="1108">
        <v>56.12055</v>
      </c>
      <c r="F32" s="1108">
        <v>75.0873</v>
      </c>
      <c r="G32" s="1108">
        <v>36.2551</v>
      </c>
      <c r="H32" s="1108">
        <v>34.3741</v>
      </c>
      <c r="I32" s="1108">
        <v>36.37005</v>
      </c>
      <c r="J32" s="1108">
        <v>56.12055</v>
      </c>
      <c r="K32" s="1108">
        <v>32.096</v>
      </c>
      <c r="L32" s="1108">
        <v>74.5439</v>
      </c>
      <c r="M32" s="1108">
        <v>105.98795</v>
      </c>
      <c r="N32" s="1108">
        <v>142.85555</v>
      </c>
      <c r="O32" s="1106"/>
      <c r="P32" s="1106"/>
      <c r="Q32" s="1106"/>
      <c r="R32" s="1106"/>
      <c r="S32" s="1106"/>
    </row>
    <row r="33" spans="1:19">
      <c r="A33" s="1098"/>
      <c r="B33" s="1106" t="s">
        <v>792</v>
      </c>
      <c r="C33" s="1107">
        <v>42.0235</v>
      </c>
      <c r="D33" s="1107">
        <v>19.974</v>
      </c>
      <c r="E33" s="1107">
        <v>52.3272</v>
      </c>
      <c r="F33" s="1107">
        <v>71.29395</v>
      </c>
      <c r="G33" s="1107">
        <v>34.9175</v>
      </c>
      <c r="H33" s="1107">
        <v>34.00835</v>
      </c>
      <c r="I33" s="1107">
        <v>35.05335</v>
      </c>
      <c r="J33" s="1107">
        <v>53.67525</v>
      </c>
      <c r="K33" s="1107">
        <v>31.2182</v>
      </c>
      <c r="L33" s="1107">
        <v>68.044</v>
      </c>
      <c r="M33" s="1107">
        <v>104.90115</v>
      </c>
      <c r="N33" s="1107">
        <v>133.63865</v>
      </c>
      <c r="O33" s="1106"/>
      <c r="P33" s="1106"/>
      <c r="Q33" s="1106"/>
      <c r="R33" s="1106"/>
      <c r="S33" s="1106"/>
    </row>
    <row r="34" spans="1:19">
      <c r="A34" s="1109"/>
      <c r="B34" s="1109"/>
      <c r="C34" s="1109"/>
      <c r="D34" s="1109"/>
      <c r="E34" s="1109"/>
      <c r="F34" s="1109"/>
      <c r="G34" s="1109"/>
      <c r="H34" s="1109"/>
      <c r="I34" s="1109"/>
      <c r="J34" s="1109"/>
      <c r="K34" s="1109"/>
      <c r="L34" s="1109"/>
      <c r="M34" s="1109"/>
      <c r="N34" s="1109"/>
      <c r="O34" s="1109"/>
      <c r="P34" s="1106"/>
      <c r="Q34" s="1106"/>
      <c r="R34" s="1106"/>
      <c r="S34" s="1106"/>
    </row>
    <row r="35" spans="1:19">
      <c r="A35" s="1109" t="s">
        <v>2730</v>
      </c>
      <c r="B35" s="1109"/>
      <c r="C35" s="1109"/>
      <c r="D35" s="1109"/>
      <c r="E35" s="1109"/>
      <c r="F35" s="1109"/>
      <c r="G35" s="1109"/>
      <c r="H35" s="1109"/>
      <c r="I35" s="1109"/>
      <c r="J35" s="1109"/>
      <c r="K35" s="1109"/>
      <c r="L35" s="1109"/>
      <c r="M35" s="1109"/>
      <c r="N35" s="1109"/>
      <c r="O35" s="1109"/>
      <c r="P35" s="1106"/>
      <c r="Q35" s="1106"/>
      <c r="R35" s="1106"/>
      <c r="S35" s="1106"/>
    </row>
    <row r="36" ht="15" spans="1:19">
      <c r="A36" s="1110" t="s">
        <v>2655</v>
      </c>
      <c r="B36" s="1111"/>
      <c r="C36" s="1112"/>
      <c r="D36" s="1112"/>
      <c r="E36" s="1112"/>
      <c r="F36" s="1112"/>
      <c r="G36" s="1113"/>
      <c r="H36" s="1113"/>
      <c r="I36" s="1113"/>
      <c r="J36" s="1112"/>
      <c r="K36" s="1113"/>
      <c r="L36" s="1112"/>
      <c r="M36" s="1112"/>
      <c r="N36" s="1112"/>
      <c r="O36" s="1109"/>
      <c r="P36" s="1106"/>
      <c r="Q36" s="1106"/>
      <c r="R36" s="1106"/>
      <c r="S36" s="1106"/>
    </row>
    <row r="37" spans="1:19">
      <c r="A37" s="1109" t="s">
        <v>2656</v>
      </c>
      <c r="B37" s="1109"/>
      <c r="C37" s="1109"/>
      <c r="D37" s="1109"/>
      <c r="E37" s="1109"/>
      <c r="F37" s="1109"/>
      <c r="G37" s="1109"/>
      <c r="H37" s="1109"/>
      <c r="I37" s="1109"/>
      <c r="J37" s="1109"/>
      <c r="K37" s="1109"/>
      <c r="L37" s="1109"/>
      <c r="M37" s="1109"/>
      <c r="N37" s="1109"/>
      <c r="O37" s="1109"/>
      <c r="P37" s="1106"/>
      <c r="Q37" s="1106"/>
      <c r="R37" s="1106"/>
      <c r="S37" s="1106"/>
    </row>
    <row r="38" spans="1:19">
      <c r="A38" s="1109" t="s">
        <v>2731</v>
      </c>
      <c r="B38" s="1109"/>
      <c r="C38" s="1109"/>
      <c r="D38" s="1109"/>
      <c r="E38" s="1109"/>
      <c r="F38" s="1109"/>
      <c r="G38" s="1109"/>
      <c r="H38" s="1109"/>
      <c r="I38" s="1109"/>
      <c r="J38" s="1109"/>
      <c r="K38" s="1109"/>
      <c r="L38" s="1109"/>
      <c r="M38" s="1109"/>
      <c r="N38" s="1109"/>
      <c r="O38" s="1109"/>
      <c r="P38" s="1106"/>
      <c r="Q38" s="1106"/>
      <c r="R38" s="1106"/>
      <c r="S38" s="1106"/>
    </row>
    <row r="39" spans="1:19">
      <c r="A39" s="1109" t="s">
        <v>2732</v>
      </c>
      <c r="B39" s="1109"/>
      <c r="C39" s="1109"/>
      <c r="D39" s="1109"/>
      <c r="E39" s="1109"/>
      <c r="F39" s="1109"/>
      <c r="G39" s="1109"/>
      <c r="H39" s="1109"/>
      <c r="I39" s="1109"/>
      <c r="J39" s="1109"/>
      <c r="K39" s="1109"/>
      <c r="L39" s="1109"/>
      <c r="M39" s="1109"/>
      <c r="N39" s="1109"/>
      <c r="O39" s="1109"/>
      <c r="P39" s="1106"/>
      <c r="Q39" s="1106"/>
      <c r="R39" s="1106"/>
      <c r="S39" s="1106"/>
    </row>
    <row r="40" spans="1:19">
      <c r="A40" s="1109" t="s">
        <v>2659</v>
      </c>
      <c r="B40" s="1109"/>
      <c r="C40" s="1109"/>
      <c r="D40" s="1109"/>
      <c r="E40" s="1109"/>
      <c r="F40" s="1109"/>
      <c r="G40" s="1109"/>
      <c r="H40" s="1109"/>
      <c r="I40" s="1109"/>
      <c r="J40" s="1109"/>
      <c r="K40" s="1109"/>
      <c r="L40" s="1109"/>
      <c r="M40" s="1109"/>
      <c r="N40" s="1109"/>
      <c r="O40" s="1109"/>
      <c r="P40" s="1106"/>
      <c r="Q40" s="1106"/>
      <c r="R40" s="1106"/>
      <c r="S40" s="1106"/>
    </row>
    <row r="41" spans="1:19">
      <c r="A41" s="1109" t="s">
        <v>2660</v>
      </c>
      <c r="B41" s="1109"/>
      <c r="C41" s="1109"/>
      <c r="D41" s="1109"/>
      <c r="E41" s="1109"/>
      <c r="F41" s="1109"/>
      <c r="G41" s="1109"/>
      <c r="H41" s="1109"/>
      <c r="I41" s="1109"/>
      <c r="J41" s="1109"/>
      <c r="K41" s="1109"/>
      <c r="L41" s="1109"/>
      <c r="M41" s="1109"/>
      <c r="N41" s="1109"/>
      <c r="O41" s="1109"/>
      <c r="P41" s="1106"/>
      <c r="Q41" s="1106"/>
      <c r="R41" s="1106"/>
      <c r="S41" s="1106"/>
    </row>
    <row r="42" spans="1:19">
      <c r="A42" s="1109" t="s">
        <v>2661</v>
      </c>
      <c r="B42" s="1109"/>
      <c r="C42" s="1109"/>
      <c r="D42" s="1109"/>
      <c r="E42" s="1109"/>
      <c r="F42" s="1109"/>
      <c r="G42" s="1109"/>
      <c r="H42" s="1109"/>
      <c r="I42" s="1109"/>
      <c r="J42" s="1109"/>
      <c r="K42" s="1109"/>
      <c r="L42" s="1109"/>
      <c r="M42" s="1109"/>
      <c r="N42" s="1109"/>
      <c r="O42" s="1109"/>
      <c r="P42" s="1106"/>
      <c r="Q42" s="1106"/>
      <c r="R42" s="1106"/>
      <c r="S42" s="1106"/>
    </row>
    <row r="43" spans="1:1">
      <c r="A43" t="s">
        <v>2733</v>
      </c>
    </row>
    <row r="44" spans="1:1">
      <c r="A44" t="s">
        <v>2734</v>
      </c>
    </row>
    <row r="45" spans="1:1">
      <c r="A45" t="s">
        <v>2664</v>
      </c>
    </row>
    <row r="46" spans="1:1">
      <c r="A46" t="s">
        <v>2665</v>
      </c>
    </row>
    <row r="47" spans="1:1">
      <c r="A47" t="s">
        <v>2735</v>
      </c>
    </row>
    <row r="48" spans="1:1">
      <c r="A48" t="s">
        <v>2736</v>
      </c>
    </row>
    <row r="49" spans="1:1">
      <c r="A49" t="s">
        <v>2737</v>
      </c>
    </row>
    <row r="50" spans="1:1">
      <c r="A50" t="s">
        <v>2738</v>
      </c>
    </row>
    <row r="51" spans="1:1">
      <c r="A51" t="s">
        <v>2671</v>
      </c>
    </row>
  </sheetData>
  <mergeCells count="9">
    <mergeCell ref="B1:M1"/>
    <mergeCell ref="B2:M2"/>
    <mergeCell ref="B4:M4"/>
    <mergeCell ref="B5:K5"/>
    <mergeCell ref="E6:K6"/>
    <mergeCell ref="L6:N6"/>
    <mergeCell ref="A9:A30"/>
    <mergeCell ref="A31:A33"/>
    <mergeCell ref="A7:B8"/>
  </mergeCells>
  <hyperlinks>
    <hyperlink ref="O2" location="价格目录!E6" display="返回目录"/>
  </hyperlinks>
  <pageMargins left="0.699305555555556" right="0.699305555555556" top="0.75" bottom="0.75" header="0.3" footer="0.3"/>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E15"/>
  <sheetViews>
    <sheetView workbookViewId="0">
      <selection activeCell="D45" sqref="D45"/>
    </sheetView>
  </sheetViews>
  <sheetFormatPr defaultColWidth="9" defaultRowHeight="14.25" outlineLevelCol="4"/>
  <cols>
    <col min="2" max="2" width="55.5" customWidth="1"/>
    <col min="3" max="3" width="40.875" customWidth="1"/>
  </cols>
  <sheetData>
    <row r="1" ht="22.5" spans="1:5">
      <c r="A1" s="1080" t="s">
        <v>2739</v>
      </c>
      <c r="B1" s="1080"/>
      <c r="C1" s="1080"/>
      <c r="D1" s="1080"/>
      <c r="E1" s="550" t="s">
        <v>99</v>
      </c>
    </row>
    <row r="2" ht="28.5" spans="1:4">
      <c r="A2" s="1081" t="s">
        <v>2673</v>
      </c>
      <c r="B2" s="1081" t="s">
        <v>2674</v>
      </c>
      <c r="C2" s="1082" t="s">
        <v>2263</v>
      </c>
      <c r="D2" s="1081" t="s">
        <v>2675</v>
      </c>
    </row>
    <row r="3" spans="1:4">
      <c r="A3" s="1083">
        <v>1</v>
      </c>
      <c r="B3" s="1084" t="s">
        <v>2740</v>
      </c>
      <c r="C3" s="1084" t="s">
        <v>2741</v>
      </c>
      <c r="D3" s="1083">
        <v>2</v>
      </c>
    </row>
    <row r="4" ht="36" customHeight="1" spans="1:4">
      <c r="A4" s="1083">
        <v>2</v>
      </c>
      <c r="B4" s="1084" t="s">
        <v>2678</v>
      </c>
      <c r="C4" s="1084" t="s">
        <v>2679</v>
      </c>
      <c r="D4" s="1083">
        <v>7</v>
      </c>
    </row>
    <row r="5" spans="1:4">
      <c r="A5" s="1083">
        <v>3</v>
      </c>
      <c r="B5" s="1084" t="s">
        <v>2680</v>
      </c>
      <c r="C5" s="1084" t="s">
        <v>2681</v>
      </c>
      <c r="D5" s="1083">
        <v>1</v>
      </c>
    </row>
    <row r="6" spans="1:4">
      <c r="A6" s="1083">
        <v>4</v>
      </c>
      <c r="B6" s="1084" t="s">
        <v>2682</v>
      </c>
      <c r="C6" s="1084" t="s">
        <v>2683</v>
      </c>
      <c r="D6" s="1083">
        <v>1</v>
      </c>
    </row>
    <row r="7" ht="66" customHeight="1" spans="1:4">
      <c r="A7" s="1083">
        <v>5</v>
      </c>
      <c r="B7" s="1084" t="s">
        <v>2684</v>
      </c>
      <c r="C7" s="1084" t="s">
        <v>2742</v>
      </c>
      <c r="D7" s="1083">
        <v>17</v>
      </c>
    </row>
    <row r="8" ht="28.5" spans="1:4">
      <c r="A8" s="1083">
        <v>6</v>
      </c>
      <c r="B8" s="1084" t="s">
        <v>2686</v>
      </c>
      <c r="C8" s="1084" t="s">
        <v>2743</v>
      </c>
      <c r="D8" s="1083">
        <v>8</v>
      </c>
    </row>
    <row r="9" ht="53" customHeight="1" spans="1:4">
      <c r="A9" s="1083">
        <v>7</v>
      </c>
      <c r="B9" s="1084" t="s">
        <v>2688</v>
      </c>
      <c r="C9" s="1084" t="s">
        <v>2744</v>
      </c>
      <c r="D9" s="1083">
        <v>15</v>
      </c>
    </row>
    <row r="10" ht="42.75" spans="1:4">
      <c r="A10" s="1083">
        <v>8</v>
      </c>
      <c r="B10" s="1084" t="s">
        <v>2690</v>
      </c>
      <c r="C10" s="1084" t="s">
        <v>2745</v>
      </c>
      <c r="D10" s="1083">
        <v>10</v>
      </c>
    </row>
    <row r="11" ht="24" customHeight="1" spans="1:4">
      <c r="A11" s="1083">
        <v>9</v>
      </c>
      <c r="B11" s="1084" t="s">
        <v>2692</v>
      </c>
      <c r="C11" s="1084" t="s">
        <v>2693</v>
      </c>
      <c r="D11" s="1083">
        <v>2</v>
      </c>
    </row>
    <row r="12" ht="22" customHeight="1" spans="1:4">
      <c r="A12" s="1083">
        <v>10</v>
      </c>
      <c r="B12" s="1084" t="s">
        <v>2694</v>
      </c>
      <c r="C12" s="1084" t="s">
        <v>2746</v>
      </c>
      <c r="D12" s="1083">
        <v>3</v>
      </c>
    </row>
    <row r="13" ht="48" customHeight="1" spans="1:4">
      <c r="A13" s="1083">
        <v>11</v>
      </c>
      <c r="B13" s="1084" t="s">
        <v>2696</v>
      </c>
      <c r="C13" s="1084" t="s">
        <v>2747</v>
      </c>
      <c r="D13" s="1083">
        <v>8</v>
      </c>
    </row>
    <row r="14" ht="270.75" spans="1:4">
      <c r="A14" s="1083">
        <v>12</v>
      </c>
      <c r="B14" s="1084" t="s">
        <v>2748</v>
      </c>
      <c r="C14" s="1084" t="s">
        <v>2749</v>
      </c>
      <c r="D14" s="1083">
        <v>76</v>
      </c>
    </row>
    <row r="15" spans="1:4">
      <c r="A15" s="1085"/>
      <c r="B15" s="1085"/>
      <c r="C15" s="1085"/>
      <c r="D15" s="1085"/>
    </row>
  </sheetData>
  <mergeCells count="1">
    <mergeCell ref="A1:D1"/>
  </mergeCells>
  <hyperlinks>
    <hyperlink ref="E1" location="价格目录!A1" display="返回目录"/>
  </hyperlinks>
  <pageMargins left="0.699305555555556" right="0.699305555555556"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33"/>
  <sheetViews>
    <sheetView workbookViewId="0">
      <selection activeCell="L11" sqref="L11"/>
    </sheetView>
  </sheetViews>
  <sheetFormatPr defaultColWidth="9" defaultRowHeight="14.25"/>
  <cols>
    <col min="1" max="1" width="15.5" customWidth="1"/>
    <col min="2" max="2" width="33.125" customWidth="1"/>
    <col min="3" max="3" width="11.25" customWidth="1"/>
    <col min="4" max="4" width="12" customWidth="1"/>
    <col min="5" max="5" width="11.125" customWidth="1"/>
    <col min="6" max="6" width="12" customWidth="1"/>
    <col min="7" max="7" width="13.125" customWidth="1"/>
    <col min="8" max="8" width="13.625" customWidth="1"/>
  </cols>
  <sheetData>
    <row r="1" ht="31.5" spans="1:9">
      <c r="A1" s="1042" t="s">
        <v>95</v>
      </c>
      <c r="B1" s="1042"/>
      <c r="C1" s="1042"/>
      <c r="D1" s="1042"/>
      <c r="E1" s="1042"/>
      <c r="F1" s="1042"/>
      <c r="G1" s="1043"/>
      <c r="H1" s="1043"/>
      <c r="I1" s="1046"/>
    </row>
    <row r="2" ht="18.75" spans="1:9">
      <c r="A2" s="1044" t="s">
        <v>216</v>
      </c>
      <c r="B2" s="1044"/>
      <c r="C2" s="1044"/>
      <c r="D2" s="1044"/>
      <c r="E2" s="1044"/>
      <c r="F2" s="1044"/>
      <c r="G2" s="1045"/>
      <c r="H2" s="1045"/>
      <c r="I2" s="1046"/>
    </row>
    <row r="3" ht="18.75" spans="1:9">
      <c r="A3" s="1046"/>
      <c r="B3" s="1044"/>
      <c r="C3" s="1044"/>
      <c r="D3" s="1044"/>
      <c r="E3" s="1044"/>
      <c r="F3" s="1044"/>
      <c r="G3" s="1044"/>
      <c r="H3" s="1044"/>
      <c r="I3" s="1046"/>
    </row>
    <row r="4" spans="1:9">
      <c r="A4" s="1047" t="s">
        <v>2700</v>
      </c>
      <c r="B4" s="1047"/>
      <c r="C4" s="1047"/>
      <c r="D4" s="1047"/>
      <c r="E4" s="1047"/>
      <c r="F4" s="1047"/>
      <c r="G4" s="1048"/>
      <c r="H4" s="1048"/>
      <c r="I4" s="1046"/>
    </row>
    <row r="5" s="1041" customFormat="1" ht="30" customHeight="1" spans="1:9">
      <c r="A5" s="1049" t="s">
        <v>2750</v>
      </c>
      <c r="B5" s="1050" t="s">
        <v>2751</v>
      </c>
      <c r="C5" s="1051"/>
      <c r="D5" s="1051"/>
      <c r="E5" s="1051"/>
      <c r="F5" s="1051"/>
      <c r="G5" s="1051"/>
      <c r="H5" s="1052" t="s">
        <v>2752</v>
      </c>
      <c r="I5" s="1075"/>
    </row>
    <row r="6" s="1041" customFormat="1" ht="18.75" spans="1:9">
      <c r="A6" s="1053" t="s">
        <v>2753</v>
      </c>
      <c r="B6" s="1053" t="s">
        <v>2263</v>
      </c>
      <c r="C6" s="1054" t="s">
        <v>2754</v>
      </c>
      <c r="D6" s="1054" t="s">
        <v>2755</v>
      </c>
      <c r="E6" s="1054" t="s">
        <v>2756</v>
      </c>
      <c r="F6" s="1054" t="s">
        <v>2757</v>
      </c>
      <c r="G6" s="1054" t="s">
        <v>2758</v>
      </c>
      <c r="H6" s="1055" t="s">
        <v>2759</v>
      </c>
      <c r="I6" s="1076" t="s">
        <v>2760</v>
      </c>
    </row>
    <row r="7" s="1041" customFormat="1" ht="56" customHeight="1" spans="1:9">
      <c r="A7" s="1056" t="s">
        <v>2761</v>
      </c>
      <c r="B7" s="1057" t="s">
        <v>2762</v>
      </c>
      <c r="C7" s="1058">
        <v>35.4</v>
      </c>
      <c r="D7" s="1058">
        <v>31.9</v>
      </c>
      <c r="E7" s="1058">
        <v>31.9</v>
      </c>
      <c r="F7" s="1058">
        <v>31.4</v>
      </c>
      <c r="G7" s="1058">
        <v>30.3</v>
      </c>
      <c r="H7" s="1059">
        <v>29.3</v>
      </c>
      <c r="I7" s="1077" t="s">
        <v>251</v>
      </c>
    </row>
    <row r="8" s="1041" customFormat="1" ht="27" customHeight="1" spans="1:9">
      <c r="A8" s="1056" t="s">
        <v>2761</v>
      </c>
      <c r="B8" s="1057" t="s">
        <v>2606</v>
      </c>
      <c r="C8" s="1060">
        <v>36.4</v>
      </c>
      <c r="D8" s="1060">
        <v>35.6</v>
      </c>
      <c r="E8" s="1060">
        <v>34.9</v>
      </c>
      <c r="F8" s="1060">
        <v>34.1</v>
      </c>
      <c r="G8" s="1060">
        <v>33.7</v>
      </c>
      <c r="H8" s="1061">
        <v>33.1</v>
      </c>
      <c r="I8" s="1077" t="s">
        <v>251</v>
      </c>
    </row>
    <row r="9" s="1041" customFormat="1" ht="30" customHeight="1" spans="1:9">
      <c r="A9" s="1056" t="s">
        <v>2761</v>
      </c>
      <c r="B9" s="1057" t="s">
        <v>750</v>
      </c>
      <c r="C9" s="1062">
        <v>39.1</v>
      </c>
      <c r="D9" s="1062">
        <v>37.1</v>
      </c>
      <c r="E9" s="1062">
        <v>35</v>
      </c>
      <c r="F9" s="1062">
        <v>33</v>
      </c>
      <c r="G9" s="1062">
        <v>30.9</v>
      </c>
      <c r="H9" s="1062">
        <v>29</v>
      </c>
      <c r="I9" s="1078">
        <v>26.9</v>
      </c>
    </row>
    <row r="10" s="1041" customFormat="1" ht="27" customHeight="1" spans="1:9">
      <c r="A10" s="1056" t="s">
        <v>2761</v>
      </c>
      <c r="B10" s="1057" t="s">
        <v>2607</v>
      </c>
      <c r="C10" s="1062">
        <v>42.1</v>
      </c>
      <c r="D10" s="1062">
        <v>40.1</v>
      </c>
      <c r="E10" s="1062">
        <v>38</v>
      </c>
      <c r="F10" s="1062">
        <v>36</v>
      </c>
      <c r="G10" s="1062">
        <v>33.9</v>
      </c>
      <c r="H10" s="1062">
        <v>32</v>
      </c>
      <c r="I10" s="1078">
        <v>29.9</v>
      </c>
    </row>
    <row r="11" s="1041" customFormat="1" ht="42" customHeight="1" spans="1:9">
      <c r="A11" s="1056" t="s">
        <v>2761</v>
      </c>
      <c r="B11" s="1057" t="s">
        <v>2763</v>
      </c>
      <c r="C11" s="1062">
        <v>46.1</v>
      </c>
      <c r="D11" s="1062">
        <v>44.1</v>
      </c>
      <c r="E11" s="1062">
        <v>42</v>
      </c>
      <c r="F11" s="1062">
        <v>40</v>
      </c>
      <c r="G11" s="1062">
        <v>37.9</v>
      </c>
      <c r="H11" s="1062">
        <v>36</v>
      </c>
      <c r="I11" s="1078">
        <v>33.9</v>
      </c>
    </row>
    <row r="12" s="1041" customFormat="1" ht="24" customHeight="1" spans="1:9">
      <c r="A12" s="1056" t="s">
        <v>2761</v>
      </c>
      <c r="B12" s="1057" t="s">
        <v>748</v>
      </c>
      <c r="C12" s="1063">
        <v>46.1</v>
      </c>
      <c r="D12" s="1063">
        <v>44.1</v>
      </c>
      <c r="E12" s="1063">
        <v>42</v>
      </c>
      <c r="F12" s="1063" t="s">
        <v>251</v>
      </c>
      <c r="G12" s="1064" t="s">
        <v>251</v>
      </c>
      <c r="H12" s="1064" t="s">
        <v>251</v>
      </c>
      <c r="I12" s="1079" t="s">
        <v>251</v>
      </c>
    </row>
    <row r="13" spans="1:9">
      <c r="A13" s="1065" t="s">
        <v>2764</v>
      </c>
      <c r="B13" s="1065"/>
      <c r="C13" s="1065"/>
      <c r="D13" s="1065"/>
      <c r="E13" s="1065"/>
      <c r="F13" s="1066" t="s">
        <v>2765</v>
      </c>
      <c r="G13" s="1065"/>
      <c r="H13" s="1040"/>
      <c r="I13" s="1040"/>
    </row>
    <row r="14" spans="1:9">
      <c r="A14" s="1019" t="s">
        <v>2766</v>
      </c>
      <c r="B14" s="1019"/>
      <c r="C14" s="1019"/>
      <c r="D14" s="1019"/>
      <c r="E14" s="1019"/>
      <c r="F14" s="1019"/>
      <c r="G14" s="1019"/>
      <c r="H14" s="1020"/>
      <c r="I14" s="1020"/>
    </row>
    <row r="15" spans="1:9">
      <c r="A15" s="1040" t="s">
        <v>2767</v>
      </c>
      <c r="B15" s="1040"/>
      <c r="C15" s="1040"/>
      <c r="D15" s="1040"/>
      <c r="E15" s="1040"/>
      <c r="F15" s="1040"/>
      <c r="G15" s="1040"/>
      <c r="H15" s="1040"/>
      <c r="I15" s="1040"/>
    </row>
    <row r="16" spans="1:9">
      <c r="A16" s="1040" t="s">
        <v>2768</v>
      </c>
      <c r="B16" s="1040"/>
      <c r="C16" s="1040"/>
      <c r="D16" s="1040"/>
      <c r="E16" s="1040"/>
      <c r="F16" s="1040"/>
      <c r="G16" s="1040"/>
      <c r="H16" s="1040"/>
      <c r="I16" s="1040"/>
    </row>
    <row r="17" ht="36" customHeight="1" spans="1:9">
      <c r="A17" s="1067" t="s">
        <v>2769</v>
      </c>
      <c r="B17" s="1067"/>
      <c r="C17" s="1067"/>
      <c r="D17" s="1067"/>
      <c r="E17" s="1067"/>
      <c r="F17" s="1067"/>
      <c r="G17" s="1067"/>
      <c r="H17" s="1040"/>
      <c r="I17" s="1040"/>
    </row>
    <row r="18" ht="15" customHeight="1" spans="1:9">
      <c r="A18" s="1068" t="s">
        <v>2770</v>
      </c>
      <c r="B18" s="1068"/>
      <c r="C18" s="1068"/>
      <c r="D18" s="1068"/>
      <c r="E18" s="1068"/>
      <c r="F18" s="1068"/>
      <c r="G18" s="1068"/>
      <c r="H18" s="1040"/>
      <c r="I18" s="1040"/>
    </row>
    <row r="19" spans="1:9">
      <c r="A19" s="1069" t="s">
        <v>2771</v>
      </c>
      <c r="B19" s="1069"/>
      <c r="C19" s="1069"/>
      <c r="D19" s="1069"/>
      <c r="E19" s="1069"/>
      <c r="F19" s="1069"/>
      <c r="G19" s="1069"/>
      <c r="H19" s="1040"/>
      <c r="I19" s="1040"/>
    </row>
    <row r="20" spans="1:9">
      <c r="A20" s="1069" t="s">
        <v>2772</v>
      </c>
      <c r="B20" s="1069"/>
      <c r="C20" s="1069"/>
      <c r="D20" s="1069"/>
      <c r="E20" s="1069"/>
      <c r="F20" s="1069"/>
      <c r="G20" s="1069"/>
      <c r="H20" s="1040"/>
      <c r="I20" s="1040"/>
    </row>
    <row r="21" spans="1:9">
      <c r="A21" s="1069" t="s">
        <v>2773</v>
      </c>
      <c r="B21" s="1040"/>
      <c r="C21" s="1040"/>
      <c r="D21" s="1040"/>
      <c r="E21" s="1040"/>
      <c r="F21" s="1040"/>
      <c r="G21" s="1040"/>
      <c r="H21" s="1040"/>
      <c r="I21" s="1040"/>
    </row>
    <row r="22" spans="1:9">
      <c r="A22" s="1070" t="s">
        <v>2774</v>
      </c>
      <c r="B22" s="1028"/>
      <c r="C22" s="1028"/>
      <c r="D22" s="1028"/>
      <c r="E22" s="1028"/>
      <c r="F22" s="1028"/>
      <c r="G22" s="1028"/>
      <c r="H22" s="1040"/>
      <c r="I22" s="1040"/>
    </row>
    <row r="23" spans="1:9">
      <c r="A23" s="1068" t="s">
        <v>2775</v>
      </c>
      <c r="B23" s="1068"/>
      <c r="C23" s="1068"/>
      <c r="D23" s="1068"/>
      <c r="E23" s="1068"/>
      <c r="F23" s="1068"/>
      <c r="G23" s="1068"/>
      <c r="H23" s="1040"/>
      <c r="I23" s="1040"/>
    </row>
    <row r="24" spans="1:9">
      <c r="A24" s="1040" t="s">
        <v>2776</v>
      </c>
      <c r="B24" s="1040"/>
      <c r="C24" s="1040"/>
      <c r="D24" s="1040"/>
      <c r="E24" s="1040"/>
      <c r="F24" s="1040"/>
      <c r="G24" s="1040"/>
      <c r="H24" s="1071"/>
      <c r="I24" s="1071"/>
    </row>
    <row r="25" spans="1:9">
      <c r="A25" s="1040" t="s">
        <v>2777</v>
      </c>
      <c r="B25" s="1040"/>
      <c r="C25" s="1040"/>
      <c r="D25" s="1040"/>
      <c r="E25" s="1040"/>
      <c r="F25" s="1040"/>
      <c r="G25" s="1040"/>
      <c r="H25" s="1071"/>
      <c r="I25" s="1071"/>
    </row>
    <row r="26" spans="1:9">
      <c r="A26" s="1040" t="s">
        <v>2778</v>
      </c>
      <c r="B26" s="1040"/>
      <c r="C26" s="1040"/>
      <c r="D26" s="1040"/>
      <c r="E26" s="1040"/>
      <c r="F26" s="1040"/>
      <c r="G26" s="1040"/>
      <c r="H26" s="1071"/>
      <c r="I26" s="1071"/>
    </row>
    <row r="27" spans="1:9">
      <c r="A27" s="1072" t="s">
        <v>2779</v>
      </c>
      <c r="B27" s="1072"/>
      <c r="C27" s="1072"/>
      <c r="D27" s="1072"/>
      <c r="E27" s="1072"/>
      <c r="F27" s="1072"/>
      <c r="G27" s="1072"/>
      <c r="H27" s="1071"/>
      <c r="I27" s="1071"/>
    </row>
    <row r="28" spans="1:9">
      <c r="A28" s="1073" t="s">
        <v>2780</v>
      </c>
      <c r="B28" s="1073"/>
      <c r="C28" s="1073"/>
      <c r="D28" s="1073"/>
      <c r="E28" s="1073"/>
      <c r="F28" s="1073"/>
      <c r="G28" s="1073"/>
      <c r="H28" s="1071"/>
      <c r="I28" s="1071"/>
    </row>
    <row r="29" spans="1:9">
      <c r="A29" s="1073" t="s">
        <v>2781</v>
      </c>
      <c r="B29" s="1073"/>
      <c r="C29" s="1073"/>
      <c r="D29" s="1073"/>
      <c r="E29" s="1073"/>
      <c r="F29" s="1073"/>
      <c r="G29" s="1073"/>
      <c r="H29" s="1071"/>
      <c r="I29" s="1071"/>
    </row>
    <row r="30" spans="1:9">
      <c r="A30" s="1073" t="s">
        <v>2782</v>
      </c>
      <c r="B30" s="1028"/>
      <c r="C30" s="1028"/>
      <c r="D30" s="1028"/>
      <c r="E30" s="1028"/>
      <c r="F30" s="1028"/>
      <c r="G30" s="1028"/>
      <c r="H30" s="1071"/>
      <c r="I30" s="1071"/>
    </row>
    <row r="31" spans="1:9">
      <c r="A31" s="1073" t="s">
        <v>2783</v>
      </c>
      <c r="B31" s="1028"/>
      <c r="C31" s="1028"/>
      <c r="D31" s="1028"/>
      <c r="E31" s="1028"/>
      <c r="F31" s="1028"/>
      <c r="G31" s="1028"/>
      <c r="H31" s="1071"/>
      <c r="I31" s="1071"/>
    </row>
    <row r="32" spans="1:9">
      <c r="A32" s="1073" t="s">
        <v>2784</v>
      </c>
      <c r="B32" s="1028"/>
      <c r="C32" s="1028"/>
      <c r="D32" s="1028"/>
      <c r="E32" s="1028"/>
      <c r="F32" s="1028"/>
      <c r="G32" s="1028"/>
      <c r="H32" s="1071"/>
      <c r="I32" s="1071"/>
    </row>
    <row r="33" spans="1:9">
      <c r="A33" s="1074" t="s">
        <v>2785</v>
      </c>
      <c r="B33" s="1028"/>
      <c r="C33" s="1028"/>
      <c r="D33" s="1028"/>
      <c r="E33" s="1028"/>
      <c r="F33" s="1028"/>
      <c r="G33" s="1028"/>
      <c r="H33" s="1071"/>
      <c r="I33" s="1071"/>
    </row>
  </sheetData>
  <mergeCells count="8">
    <mergeCell ref="A1:F1"/>
    <mergeCell ref="A2:F2"/>
    <mergeCell ref="A4:F4"/>
    <mergeCell ref="B5:G5"/>
    <mergeCell ref="A14:G14"/>
    <mergeCell ref="A17:G17"/>
    <mergeCell ref="A18:G18"/>
    <mergeCell ref="A23:G23"/>
  </mergeCells>
  <hyperlinks>
    <hyperlink ref="F13" location="TNT不可叠加要求!A1" display="TNT不可叠加要求"/>
  </hyperlink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J41"/>
  <sheetViews>
    <sheetView topLeftCell="A13" workbookViewId="0">
      <selection activeCell="F39" sqref="F39"/>
    </sheetView>
  </sheetViews>
  <sheetFormatPr defaultColWidth="9" defaultRowHeight="14.25"/>
  <cols>
    <col min="1" max="1" width="19.75" customWidth="1"/>
    <col min="2" max="2" width="12.125" customWidth="1"/>
    <col min="3" max="3" width="14.125" customWidth="1"/>
    <col min="4" max="4" width="13.375" customWidth="1"/>
    <col min="5" max="5" width="12.875" customWidth="1"/>
    <col min="6" max="6" width="13" customWidth="1"/>
    <col min="7" max="7" width="11.25" customWidth="1"/>
    <col min="8" max="8" width="12.5" customWidth="1"/>
    <col min="9" max="9" width="83" customWidth="1"/>
  </cols>
  <sheetData>
    <row r="1" ht="31.5" spans="1:10">
      <c r="A1" s="998" t="s">
        <v>95</v>
      </c>
      <c r="B1" s="998"/>
      <c r="C1" s="998"/>
      <c r="D1" s="998"/>
      <c r="E1" s="998"/>
      <c r="F1" s="998"/>
      <c r="G1" s="998"/>
      <c r="H1" s="999"/>
      <c r="I1" s="999"/>
      <c r="J1" s="999"/>
    </row>
    <row r="2" ht="18.75" spans="1:10">
      <c r="A2" s="1000" t="s">
        <v>216</v>
      </c>
      <c r="B2" s="1000"/>
      <c r="C2" s="1000"/>
      <c r="D2" s="1000"/>
      <c r="E2" s="1000"/>
      <c r="F2" s="1000"/>
      <c r="G2" s="1000"/>
      <c r="H2" s="1001"/>
      <c r="I2" s="1001"/>
      <c r="J2" s="1001"/>
    </row>
    <row r="3" ht="18.75" spans="1:10">
      <c r="A3" s="1002"/>
      <c r="B3" s="1002"/>
      <c r="C3" s="1000"/>
      <c r="D3" s="1000"/>
      <c r="E3" s="1000"/>
      <c r="F3" s="1000"/>
      <c r="G3" s="1000"/>
      <c r="H3" s="1000"/>
      <c r="I3" s="1000"/>
      <c r="J3" s="1000"/>
    </row>
    <row r="4" spans="1:10">
      <c r="A4" s="1003" t="s">
        <v>217</v>
      </c>
      <c r="B4" s="1003"/>
      <c r="C4" s="1003"/>
      <c r="D4" s="1003"/>
      <c r="E4" s="1003"/>
      <c r="F4" s="1003"/>
      <c r="G4" s="1003"/>
      <c r="H4" s="1004"/>
      <c r="I4" s="1004"/>
      <c r="J4" s="1004"/>
    </row>
    <row r="5" ht="33.75" spans="1:10">
      <c r="A5" s="1005"/>
      <c r="B5" s="1005"/>
      <c r="C5" s="1005"/>
      <c r="D5" s="1006" t="s">
        <v>2786</v>
      </c>
      <c r="E5" s="1005"/>
      <c r="F5" s="1005"/>
      <c r="G5" s="1005"/>
      <c r="H5" s="1005"/>
      <c r="I5" s="57" t="s">
        <v>99</v>
      </c>
      <c r="J5" s="1029"/>
    </row>
    <row r="6" spans="1:10">
      <c r="A6" s="1005"/>
      <c r="B6" s="1005"/>
      <c r="C6" s="1005"/>
      <c r="D6" s="1005" t="s">
        <v>2787</v>
      </c>
      <c r="E6" s="1005"/>
      <c r="F6" s="1005"/>
      <c r="G6" s="1005"/>
      <c r="H6" s="1005"/>
      <c r="I6" s="1005"/>
      <c r="J6" s="1030"/>
    </row>
    <row r="7" spans="1:10">
      <c r="A7" s="1007" t="s">
        <v>2788</v>
      </c>
      <c r="B7" s="1007" t="s">
        <v>2789</v>
      </c>
      <c r="C7" s="1008" t="s">
        <v>2790</v>
      </c>
      <c r="D7" s="1009" t="s">
        <v>2791</v>
      </c>
      <c r="E7" s="1009" t="s">
        <v>2792</v>
      </c>
      <c r="F7" s="1009" t="s">
        <v>2793</v>
      </c>
      <c r="G7" s="1009" t="s">
        <v>2794</v>
      </c>
      <c r="H7" s="1009" t="s">
        <v>2795</v>
      </c>
      <c r="I7" s="1009" t="s">
        <v>2270</v>
      </c>
      <c r="J7" s="1030"/>
    </row>
    <row r="8" ht="23.25" customHeight="1" spans="1:10">
      <c r="A8" s="1010" t="s">
        <v>2796</v>
      </c>
      <c r="B8" s="1011" t="s">
        <v>2797</v>
      </c>
      <c r="C8" s="1012">
        <v>32</v>
      </c>
      <c r="D8" s="1012">
        <v>31.5</v>
      </c>
      <c r="E8" s="1012">
        <v>31.5</v>
      </c>
      <c r="F8" s="1012">
        <v>29.5</v>
      </c>
      <c r="G8" s="1012">
        <v>29</v>
      </c>
      <c r="H8" s="1013" t="s">
        <v>2798</v>
      </c>
      <c r="I8" s="1031" t="s">
        <v>2799</v>
      </c>
      <c r="J8" s="1032"/>
    </row>
    <row r="9" ht="22.5" customHeight="1" spans="1:10">
      <c r="A9" s="1014" t="s">
        <v>2800</v>
      </c>
      <c r="B9" s="1011" t="s">
        <v>2797</v>
      </c>
      <c r="C9" s="1015">
        <v>34</v>
      </c>
      <c r="D9" s="1015">
        <v>33.5</v>
      </c>
      <c r="E9" s="1015">
        <v>33.5</v>
      </c>
      <c r="F9" s="1015">
        <v>31.5</v>
      </c>
      <c r="G9" s="1015">
        <v>31.5</v>
      </c>
      <c r="H9" s="1013" t="s">
        <v>2798</v>
      </c>
      <c r="I9" s="1033" t="s">
        <v>2799</v>
      </c>
      <c r="J9" s="1032"/>
    </row>
    <row r="10" ht="27" customHeight="1" spans="1:10">
      <c r="A10" s="1014" t="s">
        <v>2801</v>
      </c>
      <c r="B10" s="1011" t="s">
        <v>2797</v>
      </c>
      <c r="C10" s="1015">
        <v>33</v>
      </c>
      <c r="D10" s="1015">
        <v>32.5</v>
      </c>
      <c r="E10" s="1015">
        <v>32.5</v>
      </c>
      <c r="F10" s="1015">
        <v>30</v>
      </c>
      <c r="G10" s="1015">
        <v>29.5</v>
      </c>
      <c r="H10" s="1013" t="s">
        <v>2798</v>
      </c>
      <c r="I10" s="1034" t="s">
        <v>2799</v>
      </c>
      <c r="J10" s="1032"/>
    </row>
    <row r="11" ht="25.5" customHeight="1" spans="1:10">
      <c r="A11" s="1014" t="s">
        <v>2802</v>
      </c>
      <c r="B11" s="1011" t="s">
        <v>2797</v>
      </c>
      <c r="C11" s="1015">
        <v>34</v>
      </c>
      <c r="D11" s="1015">
        <v>33</v>
      </c>
      <c r="E11" s="1015">
        <v>33</v>
      </c>
      <c r="F11" s="1015">
        <v>32</v>
      </c>
      <c r="G11" s="1015">
        <v>31.5</v>
      </c>
      <c r="H11" s="1013" t="s">
        <v>2798</v>
      </c>
      <c r="I11" s="1033" t="s">
        <v>2803</v>
      </c>
      <c r="J11" s="1035"/>
    </row>
    <row r="12" ht="30.75" customHeight="1" spans="1:10">
      <c r="A12" s="1014" t="s">
        <v>2804</v>
      </c>
      <c r="B12" s="1011" t="s">
        <v>2797</v>
      </c>
      <c r="C12" s="1015">
        <v>34.5</v>
      </c>
      <c r="D12" s="1015">
        <v>34</v>
      </c>
      <c r="E12" s="1015">
        <v>33.5</v>
      </c>
      <c r="F12" s="1015">
        <v>33.5</v>
      </c>
      <c r="G12" s="1015">
        <v>33.5</v>
      </c>
      <c r="H12" s="1013" t="s">
        <v>2798</v>
      </c>
      <c r="I12" s="1034" t="s">
        <v>2799</v>
      </c>
      <c r="J12" s="1032"/>
    </row>
    <row r="13" ht="18" customHeight="1" spans="1:10">
      <c r="A13" s="1016" t="s">
        <v>644</v>
      </c>
      <c r="B13" s="1011" t="s">
        <v>2797</v>
      </c>
      <c r="C13" s="1015">
        <v>34.5</v>
      </c>
      <c r="D13" s="1015">
        <v>33.5</v>
      </c>
      <c r="E13" s="1015">
        <v>33</v>
      </c>
      <c r="F13" s="1015">
        <v>33</v>
      </c>
      <c r="G13" s="1015">
        <v>32.5</v>
      </c>
      <c r="H13" s="1013" t="s">
        <v>2805</v>
      </c>
      <c r="I13" s="1033" t="s">
        <v>2799</v>
      </c>
      <c r="J13" s="1032"/>
    </row>
    <row r="14" ht="28.5" customHeight="1" spans="1:10">
      <c r="A14" s="1016" t="s">
        <v>430</v>
      </c>
      <c r="B14" s="1011" t="s">
        <v>2797</v>
      </c>
      <c r="C14" s="1015">
        <v>34.5</v>
      </c>
      <c r="D14" s="1015">
        <v>34</v>
      </c>
      <c r="E14" s="1015">
        <v>34</v>
      </c>
      <c r="F14" s="1015">
        <v>34</v>
      </c>
      <c r="G14" s="1015">
        <v>33.5</v>
      </c>
      <c r="H14" s="1013" t="s">
        <v>2798</v>
      </c>
      <c r="I14" s="1034" t="s">
        <v>2799</v>
      </c>
      <c r="J14" s="1032"/>
    </row>
    <row r="15" ht="28.5" customHeight="1" spans="1:10">
      <c r="A15" s="1016" t="s">
        <v>708</v>
      </c>
      <c r="B15" s="1011" t="s">
        <v>2797</v>
      </c>
      <c r="C15" s="1015">
        <v>39</v>
      </c>
      <c r="D15" s="1015">
        <v>38</v>
      </c>
      <c r="E15" s="1015">
        <v>37.5</v>
      </c>
      <c r="F15" s="1015">
        <v>37.5</v>
      </c>
      <c r="G15" s="1015">
        <v>37</v>
      </c>
      <c r="H15" s="1013"/>
      <c r="I15" s="1033" t="s">
        <v>2799</v>
      </c>
      <c r="J15" s="1032"/>
    </row>
    <row r="16" ht="25.5" customHeight="1" spans="1:10">
      <c r="A16" s="1016" t="s">
        <v>345</v>
      </c>
      <c r="B16" s="1011" t="s">
        <v>2797</v>
      </c>
      <c r="C16" s="1015">
        <v>40</v>
      </c>
      <c r="D16" s="1015">
        <v>38.5</v>
      </c>
      <c r="E16" s="1015">
        <v>38.5</v>
      </c>
      <c r="F16" s="1015">
        <v>38.5</v>
      </c>
      <c r="G16" s="1015">
        <v>37</v>
      </c>
      <c r="H16" s="1013" t="s">
        <v>2806</v>
      </c>
      <c r="I16" s="1033" t="s">
        <v>2799</v>
      </c>
      <c r="J16" s="1032"/>
    </row>
    <row r="17" ht="20.25" customHeight="1" spans="1:10">
      <c r="A17" s="1016" t="s">
        <v>668</v>
      </c>
      <c r="B17" s="1011" t="s">
        <v>2797</v>
      </c>
      <c r="C17" s="1015">
        <v>41.5</v>
      </c>
      <c r="D17" s="1015">
        <v>40.5</v>
      </c>
      <c r="E17" s="1015">
        <v>40.5</v>
      </c>
      <c r="F17" s="1015">
        <v>40</v>
      </c>
      <c r="G17" s="1015">
        <v>40</v>
      </c>
      <c r="H17" s="1013" t="s">
        <v>2806</v>
      </c>
      <c r="I17" s="1036" t="s">
        <v>2807</v>
      </c>
      <c r="J17" s="1032"/>
    </row>
    <row r="18" ht="26.25" customHeight="1" spans="1:10">
      <c r="A18" s="1014" t="s">
        <v>715</v>
      </c>
      <c r="B18" s="1011" t="s">
        <v>2797</v>
      </c>
      <c r="C18" s="1011" t="s">
        <v>2797</v>
      </c>
      <c r="D18" s="1011" t="s">
        <v>2797</v>
      </c>
      <c r="E18" s="1011" t="s">
        <v>2797</v>
      </c>
      <c r="F18" s="1011" t="s">
        <v>2797</v>
      </c>
      <c r="G18" s="1011" t="s">
        <v>2797</v>
      </c>
      <c r="H18" s="1013" t="s">
        <v>2805</v>
      </c>
      <c r="I18" s="1037"/>
      <c r="J18" s="1032"/>
    </row>
    <row r="19" ht="26.25" customHeight="1" spans="1:10">
      <c r="A19" s="1014" t="s">
        <v>323</v>
      </c>
      <c r="B19" s="1011" t="s">
        <v>2797</v>
      </c>
      <c r="C19" s="1011" t="s">
        <v>2797</v>
      </c>
      <c r="D19" s="1011" t="s">
        <v>2797</v>
      </c>
      <c r="E19" s="1011" t="s">
        <v>2797</v>
      </c>
      <c r="F19" s="1011" t="s">
        <v>2797</v>
      </c>
      <c r="G19" s="1011" t="s">
        <v>2797</v>
      </c>
      <c r="H19" s="1013" t="s">
        <v>2806</v>
      </c>
      <c r="I19" s="1037" t="s">
        <v>2808</v>
      </c>
      <c r="J19" s="1032"/>
    </row>
    <row r="20" ht="24" customHeight="1" spans="1:10">
      <c r="A20" s="1014" t="s">
        <v>2809</v>
      </c>
      <c r="B20" s="1011" t="s">
        <v>2797</v>
      </c>
      <c r="C20" s="1015">
        <v>36.5</v>
      </c>
      <c r="D20" s="1015">
        <v>35.5</v>
      </c>
      <c r="E20" s="1015">
        <v>35</v>
      </c>
      <c r="F20" s="1015">
        <v>34.5</v>
      </c>
      <c r="G20" s="1015">
        <v>34.5</v>
      </c>
      <c r="H20" s="1017" t="s">
        <v>2810</v>
      </c>
      <c r="I20" s="1038" t="s">
        <v>2811</v>
      </c>
      <c r="J20" s="1032"/>
    </row>
    <row r="21" ht="24" customHeight="1" spans="1:10">
      <c r="A21" s="1014" t="s">
        <v>2812</v>
      </c>
      <c r="B21" s="1011" t="s">
        <v>2797</v>
      </c>
      <c r="C21" s="1015">
        <v>40</v>
      </c>
      <c r="D21" s="1015">
        <v>38.5</v>
      </c>
      <c r="E21" s="1015">
        <v>38.5</v>
      </c>
      <c r="F21" s="1015">
        <v>38</v>
      </c>
      <c r="G21" s="1015">
        <v>38</v>
      </c>
      <c r="H21" s="1017" t="s">
        <v>2813</v>
      </c>
      <c r="I21" s="1038" t="s">
        <v>2814</v>
      </c>
      <c r="J21" s="1032"/>
    </row>
    <row r="22" ht="24" customHeight="1" spans="1:10">
      <c r="A22" s="1014" t="s">
        <v>2815</v>
      </c>
      <c r="B22" s="1011" t="s">
        <v>2797</v>
      </c>
      <c r="C22" s="1015">
        <v>40.5</v>
      </c>
      <c r="D22" s="1015">
        <v>39.5</v>
      </c>
      <c r="E22" s="1015">
        <v>39</v>
      </c>
      <c r="F22" s="1015">
        <v>39</v>
      </c>
      <c r="G22" s="1015">
        <v>38.5</v>
      </c>
      <c r="H22" s="1017" t="s">
        <v>2813</v>
      </c>
      <c r="I22" s="1038" t="s">
        <v>2814</v>
      </c>
      <c r="J22" s="1032"/>
    </row>
    <row r="23" ht="24" customHeight="1" spans="1:10">
      <c r="A23" s="1014" t="s">
        <v>2816</v>
      </c>
      <c r="B23" s="1011" t="s">
        <v>2797</v>
      </c>
      <c r="C23" s="1015">
        <v>43</v>
      </c>
      <c r="D23" s="1015">
        <v>41.5</v>
      </c>
      <c r="E23" s="1015">
        <v>41.5</v>
      </c>
      <c r="F23" s="1015">
        <v>41.5</v>
      </c>
      <c r="G23" s="1015">
        <v>41</v>
      </c>
      <c r="H23" s="1017" t="s">
        <v>2813</v>
      </c>
      <c r="I23" s="1038" t="s">
        <v>2814</v>
      </c>
      <c r="J23" s="1032"/>
    </row>
    <row r="24" ht="24" customHeight="1" spans="1:10">
      <c r="A24" s="1014" t="s">
        <v>2817</v>
      </c>
      <c r="B24" s="1011" t="s">
        <v>2797</v>
      </c>
      <c r="C24" s="1015">
        <v>47.5</v>
      </c>
      <c r="D24" s="1015">
        <v>46.5</v>
      </c>
      <c r="E24" s="1015">
        <v>46</v>
      </c>
      <c r="F24" s="1015">
        <v>46</v>
      </c>
      <c r="G24" s="1015">
        <v>45.5</v>
      </c>
      <c r="H24" s="1017" t="s">
        <v>2813</v>
      </c>
      <c r="I24" s="1038" t="s">
        <v>2814</v>
      </c>
      <c r="J24" s="1032"/>
    </row>
    <row r="25" ht="21.75" customHeight="1" spans="1:10">
      <c r="A25" s="1014" t="s">
        <v>2818</v>
      </c>
      <c r="B25" s="1011" t="s">
        <v>2797</v>
      </c>
      <c r="C25" s="1018">
        <v>62</v>
      </c>
      <c r="D25" s="1018">
        <v>61.5</v>
      </c>
      <c r="E25" s="1018">
        <v>61</v>
      </c>
      <c r="F25" s="1018">
        <v>58.5</v>
      </c>
      <c r="G25" s="1018">
        <v>58</v>
      </c>
      <c r="H25" s="1013" t="s">
        <v>2819</v>
      </c>
      <c r="I25" s="1037"/>
      <c r="J25" s="1032"/>
    </row>
    <row r="26" spans="1:9">
      <c r="A26" s="1019" t="s">
        <v>2820</v>
      </c>
      <c r="B26" s="1019"/>
      <c r="C26" s="1019"/>
      <c r="D26" s="1019"/>
      <c r="E26" s="1019"/>
      <c r="F26" s="1019"/>
      <c r="G26" s="1019"/>
      <c r="H26" s="1019"/>
      <c r="I26" s="1020"/>
    </row>
    <row r="27" spans="1:9">
      <c r="A27" s="1019" t="s">
        <v>2766</v>
      </c>
      <c r="B27" s="1019"/>
      <c r="C27" s="1019"/>
      <c r="D27" s="1019"/>
      <c r="E27" s="1019"/>
      <c r="F27" s="1019"/>
      <c r="G27" s="1019"/>
      <c r="H27" s="1019"/>
      <c r="I27" s="1020"/>
    </row>
    <row r="28" spans="1:9">
      <c r="A28" s="1019" t="s">
        <v>2821</v>
      </c>
      <c r="B28" s="1019"/>
      <c r="C28" s="1019"/>
      <c r="D28" s="1019"/>
      <c r="E28" s="1019"/>
      <c r="F28" s="1019"/>
      <c r="G28" s="1019"/>
      <c r="H28" s="1019"/>
      <c r="I28" s="1020"/>
    </row>
    <row r="29" spans="1:9">
      <c r="A29" s="1019" t="s">
        <v>2822</v>
      </c>
      <c r="B29" s="1019"/>
      <c r="C29" s="1019"/>
      <c r="D29" s="1019"/>
      <c r="E29" s="1019"/>
      <c r="F29" s="1019"/>
      <c r="G29" s="1020"/>
      <c r="H29" s="1019"/>
      <c r="I29" s="1020"/>
    </row>
    <row r="30" spans="1:9">
      <c r="A30" s="1021" t="s">
        <v>2823</v>
      </c>
      <c r="B30" s="1021"/>
      <c r="C30" s="1021"/>
      <c r="D30" s="1021"/>
      <c r="E30" s="1021"/>
      <c r="F30" s="1021"/>
      <c r="G30" s="1021"/>
      <c r="H30" s="1021"/>
      <c r="I30" s="1039" t="s">
        <v>2824</v>
      </c>
    </row>
    <row r="31" spans="1:9">
      <c r="A31" s="1022" t="s">
        <v>2825</v>
      </c>
      <c r="B31" s="1022"/>
      <c r="C31" s="1022"/>
      <c r="D31" s="1022"/>
      <c r="E31" s="1022"/>
      <c r="F31" s="1022"/>
      <c r="G31" s="1022"/>
      <c r="H31" s="1022"/>
      <c r="I31" s="1022"/>
    </row>
    <row r="32" ht="32" customHeight="1" spans="1:9">
      <c r="A32" s="1023" t="s">
        <v>2826</v>
      </c>
      <c r="B32" s="1023"/>
      <c r="C32" s="1023"/>
      <c r="D32" s="1023"/>
      <c r="E32" s="1023"/>
      <c r="F32" s="1023"/>
      <c r="G32" s="1023"/>
      <c r="H32" s="1023"/>
      <c r="I32" s="1023"/>
    </row>
    <row r="33" spans="1:9">
      <c r="A33" s="1024" t="s">
        <v>2827</v>
      </c>
      <c r="B33" s="1024"/>
      <c r="C33" s="1024"/>
      <c r="D33" s="1024"/>
      <c r="E33" s="1024"/>
      <c r="F33" s="1024"/>
      <c r="G33" s="1024"/>
      <c r="H33" s="1024"/>
      <c r="I33" s="1024"/>
    </row>
    <row r="34" spans="1:9">
      <c r="A34" s="1025" t="s">
        <v>2828</v>
      </c>
      <c r="B34" s="1025"/>
      <c r="C34" s="1025"/>
      <c r="D34" s="1025"/>
      <c r="E34" s="1026"/>
      <c r="F34" s="1026"/>
      <c r="G34" s="1026"/>
      <c r="H34" s="1026"/>
      <c r="I34" s="1020"/>
    </row>
    <row r="35" spans="1:9">
      <c r="A35" s="1025" t="s">
        <v>2829</v>
      </c>
      <c r="B35" s="1025"/>
      <c r="C35" s="1025"/>
      <c r="D35" s="1025"/>
      <c r="E35" s="1026"/>
      <c r="F35" s="1026"/>
      <c r="G35" s="1026"/>
      <c r="H35" s="1026"/>
      <c r="I35" s="1020"/>
    </row>
    <row r="36" spans="1:9">
      <c r="A36" s="1026" t="s">
        <v>2830</v>
      </c>
      <c r="B36" s="1026"/>
      <c r="C36" s="1026"/>
      <c r="D36" s="1026"/>
      <c r="E36" s="1026"/>
      <c r="F36" s="1026"/>
      <c r="G36" s="1026"/>
      <c r="H36" s="1026"/>
      <c r="I36" s="1020"/>
    </row>
    <row r="37" spans="1:9">
      <c r="A37" s="1026" t="s">
        <v>2831</v>
      </c>
      <c r="B37" s="1026"/>
      <c r="C37" s="1026"/>
      <c r="D37" s="1026"/>
      <c r="E37" s="1026"/>
      <c r="F37" s="1026"/>
      <c r="G37" s="1026"/>
      <c r="H37" s="1026"/>
      <c r="I37" s="1020"/>
    </row>
    <row r="38" spans="1:9">
      <c r="A38" s="1027" t="s">
        <v>2832</v>
      </c>
      <c r="B38" s="1027"/>
      <c r="C38" s="1027"/>
      <c r="D38" s="1027"/>
      <c r="E38" s="1028"/>
      <c r="F38" s="1028"/>
      <c r="G38" s="1028"/>
      <c r="H38" s="1028"/>
      <c r="I38" s="1040"/>
    </row>
    <row r="39" spans="1:9">
      <c r="A39" s="1027" t="s">
        <v>2833</v>
      </c>
      <c r="B39" s="1027"/>
      <c r="C39" s="1027"/>
      <c r="D39" s="1027"/>
      <c r="E39" s="1028"/>
      <c r="F39" s="1028"/>
      <c r="G39" s="1028"/>
      <c r="H39" s="1028"/>
      <c r="I39" s="1040"/>
    </row>
    <row r="40" spans="1:9">
      <c r="A40" s="1026" t="s">
        <v>2834</v>
      </c>
      <c r="B40" s="1026"/>
      <c r="C40" s="1026"/>
      <c r="D40" s="1026"/>
      <c r="E40" s="1026"/>
      <c r="F40" s="1026"/>
      <c r="G40" s="1026"/>
      <c r="H40" s="1026"/>
      <c r="I40" s="1020"/>
    </row>
    <row r="41" spans="1:9">
      <c r="A41" s="1026" t="s">
        <v>2835</v>
      </c>
      <c r="B41" s="1026"/>
      <c r="C41" s="1026"/>
      <c r="D41" s="1026"/>
      <c r="E41" s="1026"/>
      <c r="F41" s="1026"/>
      <c r="G41" s="1026"/>
      <c r="H41" s="1026"/>
      <c r="I41" s="1020"/>
    </row>
  </sheetData>
  <mergeCells count="10">
    <mergeCell ref="A1:G1"/>
    <mergeCell ref="A2:G2"/>
    <mergeCell ref="A4:G4"/>
    <mergeCell ref="A26:H26"/>
    <mergeCell ref="A27:H27"/>
    <mergeCell ref="A28:H28"/>
    <mergeCell ref="A30:H30"/>
    <mergeCell ref="A31:I31"/>
    <mergeCell ref="A32:I32"/>
    <mergeCell ref="A33:I33"/>
  </mergeCells>
  <hyperlinks>
    <hyperlink ref="I5" location="价格目录!A1" display="返回目录"/>
    <hyperlink ref="I30" location="木箱样板!A1" display="点击木箱打脚样板"/>
  </hyperlinks>
  <pageMargins left="0.699305555555556" right="0.699305555555556" top="0.75" bottom="0.75" header="0.3" footer="0.3"/>
  <pageSetup paperSize="9" orientation="portrait"/>
  <headerFooter/>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J59"/>
  <sheetViews>
    <sheetView topLeftCell="A28" workbookViewId="0">
      <selection activeCell="G62" sqref="G62"/>
    </sheetView>
  </sheetViews>
  <sheetFormatPr defaultColWidth="9" defaultRowHeight="14.25"/>
  <cols>
    <col min="2" max="2" width="16.125" customWidth="1"/>
    <col min="3" max="3" width="17.25" customWidth="1"/>
    <col min="4" max="4" width="16.25" customWidth="1"/>
    <col min="5" max="5" width="17.625" customWidth="1"/>
    <col min="6" max="6" width="18.5" customWidth="1"/>
    <col min="7" max="7" width="20.125" customWidth="1"/>
  </cols>
  <sheetData>
    <row r="1" ht="31.5" spans="1:10">
      <c r="A1" s="963"/>
      <c r="B1" s="964" t="s">
        <v>95</v>
      </c>
      <c r="C1" s="964"/>
      <c r="D1" s="964"/>
      <c r="E1" s="964"/>
      <c r="F1" s="964"/>
      <c r="G1" s="964"/>
      <c r="H1" s="965"/>
      <c r="I1" s="965"/>
      <c r="J1" s="965"/>
    </row>
    <row r="2" ht="18.75" spans="1:10">
      <c r="A2" s="963"/>
      <c r="B2" s="966" t="s">
        <v>216</v>
      </c>
      <c r="C2" s="966"/>
      <c r="D2" s="966"/>
      <c r="E2" s="966"/>
      <c r="F2" s="966"/>
      <c r="G2" s="966"/>
      <c r="H2" s="965"/>
      <c r="I2" s="965"/>
      <c r="J2" s="965"/>
    </row>
    <row r="3" ht="18.75" spans="1:10">
      <c r="A3" s="963"/>
      <c r="B3" s="966"/>
      <c r="C3" s="966"/>
      <c r="D3" s="966"/>
      <c r="E3" s="966"/>
      <c r="F3" s="966"/>
      <c r="G3" s="966"/>
      <c r="H3" s="965"/>
      <c r="I3" s="965"/>
      <c r="J3" s="965"/>
    </row>
    <row r="4" spans="1:10">
      <c r="A4" s="963"/>
      <c r="B4" s="967" t="s">
        <v>2700</v>
      </c>
      <c r="C4" s="967"/>
      <c r="D4" s="967"/>
      <c r="E4" s="967"/>
      <c r="F4" s="967"/>
      <c r="G4" s="967"/>
      <c r="H4" s="965"/>
      <c r="I4" s="965"/>
      <c r="J4" s="965"/>
    </row>
    <row r="5" ht="27.75" spans="1:10">
      <c r="A5" s="963"/>
      <c r="B5" s="967"/>
      <c r="C5" s="967"/>
      <c r="D5" s="968" t="s">
        <v>2836</v>
      </c>
      <c r="E5" s="967"/>
      <c r="F5" s="967"/>
      <c r="G5" s="969"/>
      <c r="H5" s="965"/>
      <c r="I5" s="965"/>
      <c r="J5" s="965"/>
    </row>
    <row r="6" ht="28.5" spans="1:7">
      <c r="A6" s="970" t="s">
        <v>2837</v>
      </c>
      <c r="B6" s="971" t="s">
        <v>2838</v>
      </c>
      <c r="C6" s="971" t="s">
        <v>2839</v>
      </c>
      <c r="D6" s="971" t="s">
        <v>2840</v>
      </c>
      <c r="E6" s="971" t="s">
        <v>2841</v>
      </c>
      <c r="F6" s="971" t="s">
        <v>2842</v>
      </c>
      <c r="G6" s="971" t="s">
        <v>2843</v>
      </c>
    </row>
    <row r="7" ht="15.75" spans="1:7">
      <c r="A7" s="972">
        <v>0.5</v>
      </c>
      <c r="B7" s="973">
        <v>75.224808</v>
      </c>
      <c r="C7" s="973">
        <v>78.659208</v>
      </c>
      <c r="D7" s="974">
        <v>124.451208</v>
      </c>
      <c r="E7" s="973">
        <v>97.788816</v>
      </c>
      <c r="F7" s="973">
        <v>77.182416</v>
      </c>
      <c r="G7" s="974">
        <v>97.788816</v>
      </c>
    </row>
    <row r="8" ht="15.75" spans="1:7">
      <c r="A8" s="972">
        <v>1</v>
      </c>
      <c r="B8" s="975">
        <v>96.976008</v>
      </c>
      <c r="C8" s="975">
        <v>102.700008</v>
      </c>
      <c r="D8" s="976">
        <v>162.229608</v>
      </c>
      <c r="E8" s="975">
        <v>126.408816</v>
      </c>
      <c r="F8" s="975">
        <v>93.209616</v>
      </c>
      <c r="G8" s="976">
        <v>126.408816</v>
      </c>
    </row>
    <row r="9" ht="15.75" spans="1:7">
      <c r="A9" s="972">
        <v>1.5</v>
      </c>
      <c r="B9" s="973">
        <v>122.974416</v>
      </c>
      <c r="C9" s="973">
        <v>129.843216</v>
      </c>
      <c r="D9" s="974">
        <v>204.255216</v>
      </c>
      <c r="E9" s="973">
        <v>164.668032</v>
      </c>
      <c r="F9" s="973">
        <v>117.731232</v>
      </c>
      <c r="G9" s="974">
        <v>164.668032</v>
      </c>
    </row>
    <row r="10" ht="15.75" spans="1:7">
      <c r="A10" s="972">
        <v>2</v>
      </c>
      <c r="B10" s="975">
        <v>144.725616</v>
      </c>
      <c r="C10" s="975">
        <v>153.884016</v>
      </c>
      <c r="D10" s="976">
        <v>242.033616</v>
      </c>
      <c r="E10" s="975">
        <v>193.288032</v>
      </c>
      <c r="F10" s="975">
        <v>134.903232</v>
      </c>
      <c r="G10" s="976">
        <v>193.288032</v>
      </c>
    </row>
    <row r="11" ht="15.75" spans="1:7">
      <c r="A11" s="972">
        <v>2.5</v>
      </c>
      <c r="B11" s="973">
        <v>170.724024</v>
      </c>
      <c r="C11" s="973">
        <v>181.027224</v>
      </c>
      <c r="D11" s="974">
        <v>284.059224</v>
      </c>
      <c r="E11" s="973">
        <v>231.547248</v>
      </c>
      <c r="F11" s="973">
        <v>159.424848</v>
      </c>
      <c r="G11" s="974">
        <v>231.547248</v>
      </c>
    </row>
    <row r="12" ht="15.75" spans="1:7">
      <c r="A12" s="972">
        <v>3</v>
      </c>
      <c r="B12" s="975">
        <v>192.475224</v>
      </c>
      <c r="C12" s="975">
        <v>205.068024</v>
      </c>
      <c r="D12" s="976">
        <v>321.837624</v>
      </c>
      <c r="E12" s="975">
        <v>260.167248</v>
      </c>
      <c r="F12" s="975">
        <v>175.452048</v>
      </c>
      <c r="G12" s="976">
        <v>260.167248</v>
      </c>
    </row>
    <row r="13" ht="15.75" spans="1:7">
      <c r="A13" s="972">
        <v>3.5</v>
      </c>
      <c r="B13" s="973">
        <v>218.473632</v>
      </c>
      <c r="C13" s="973">
        <v>232.211232</v>
      </c>
      <c r="D13" s="974">
        <v>362.718432</v>
      </c>
      <c r="E13" s="973">
        <v>297.281664</v>
      </c>
      <c r="F13" s="973">
        <v>199.973664</v>
      </c>
      <c r="G13" s="974">
        <v>297.281664</v>
      </c>
    </row>
    <row r="14" ht="15.75" spans="1:7">
      <c r="A14" s="972">
        <v>4</v>
      </c>
      <c r="B14" s="975">
        <v>240.224832</v>
      </c>
      <c r="C14" s="975">
        <v>255.107232</v>
      </c>
      <c r="D14" s="976">
        <v>399.352032</v>
      </c>
      <c r="E14" s="975">
        <v>325.901664</v>
      </c>
      <c r="F14" s="975">
        <v>216.000864</v>
      </c>
      <c r="G14" s="976">
        <v>325.901664</v>
      </c>
    </row>
    <row r="15" ht="15.75" spans="1:7">
      <c r="A15" s="972">
        <v>4.5</v>
      </c>
      <c r="B15" s="973">
        <v>266.22324</v>
      </c>
      <c r="C15" s="973">
        <v>282.25044</v>
      </c>
      <c r="D15" s="974">
        <v>440.23284</v>
      </c>
      <c r="E15" s="973">
        <v>363.01608</v>
      </c>
      <c r="F15" s="973">
        <v>241.66728</v>
      </c>
      <c r="G15" s="974">
        <v>363.01608</v>
      </c>
    </row>
    <row r="16" ht="15.75" spans="1:7">
      <c r="A16" s="972">
        <v>5</v>
      </c>
      <c r="B16" s="975">
        <v>287.97444</v>
      </c>
      <c r="C16" s="975">
        <v>306.29124</v>
      </c>
      <c r="D16" s="976">
        <v>476.86644</v>
      </c>
      <c r="E16" s="975">
        <v>391.63608</v>
      </c>
      <c r="F16" s="975">
        <v>257.69448</v>
      </c>
      <c r="G16" s="976">
        <v>391.63608</v>
      </c>
    </row>
    <row r="17" ht="15.75" spans="1:7">
      <c r="A17" s="972">
        <v>5.5</v>
      </c>
      <c r="B17" s="973">
        <v>320.841648</v>
      </c>
      <c r="C17" s="973">
        <v>339.158448</v>
      </c>
      <c r="D17" s="974">
        <v>528.050448</v>
      </c>
      <c r="E17" s="973">
        <v>435.619296</v>
      </c>
      <c r="F17" s="973">
        <v>286.795296</v>
      </c>
      <c r="G17" s="974">
        <v>435.619296</v>
      </c>
    </row>
    <row r="18" ht="15.75" spans="1:7">
      <c r="A18" s="972">
        <v>6</v>
      </c>
      <c r="B18" s="975">
        <v>348.316848</v>
      </c>
      <c r="C18" s="975">
        <v>367.778448</v>
      </c>
      <c r="D18" s="976">
        <v>573.842448</v>
      </c>
      <c r="E18" s="975">
        <v>469.963296</v>
      </c>
      <c r="F18" s="975">
        <v>307.401696</v>
      </c>
      <c r="G18" s="976">
        <v>469.963296</v>
      </c>
    </row>
    <row r="19" ht="15.75" spans="1:7">
      <c r="A19" s="972">
        <v>6.5</v>
      </c>
      <c r="B19" s="973">
        <v>381.184056</v>
      </c>
      <c r="C19" s="973">
        <v>401.790456</v>
      </c>
      <c r="D19" s="974">
        <v>625.026456</v>
      </c>
      <c r="E19" s="973">
        <v>513.946512</v>
      </c>
      <c r="F19" s="973">
        <v>336.502512</v>
      </c>
      <c r="G19" s="974">
        <v>513.946512</v>
      </c>
    </row>
    <row r="20" ht="15.75" spans="1:7">
      <c r="A20" s="972">
        <v>7</v>
      </c>
      <c r="B20" s="975">
        <v>408.659256</v>
      </c>
      <c r="C20" s="975">
        <v>430.410456</v>
      </c>
      <c r="D20" s="976">
        <v>671.963256</v>
      </c>
      <c r="E20" s="975">
        <v>549.435312</v>
      </c>
      <c r="F20" s="975">
        <v>357.108912</v>
      </c>
      <c r="G20" s="976">
        <v>549.435312</v>
      </c>
    </row>
    <row r="21" ht="15.75" spans="1:7">
      <c r="A21" s="972">
        <v>7.5</v>
      </c>
      <c r="B21" s="973">
        <v>440.381664</v>
      </c>
      <c r="C21" s="973">
        <v>463.277664</v>
      </c>
      <c r="D21" s="974">
        <v>722.002464</v>
      </c>
      <c r="E21" s="973">
        <v>593.418528</v>
      </c>
      <c r="F21" s="973">
        <v>386.209728</v>
      </c>
      <c r="G21" s="974">
        <v>593.418528</v>
      </c>
    </row>
    <row r="22" ht="15.75" spans="1:7">
      <c r="A22" s="972">
        <v>8</v>
      </c>
      <c r="B22" s="975">
        <v>469.001664</v>
      </c>
      <c r="C22" s="975">
        <v>491.897664</v>
      </c>
      <c r="D22" s="976">
        <v>768.939264</v>
      </c>
      <c r="E22" s="975">
        <v>628.907328</v>
      </c>
      <c r="F22" s="975">
        <v>406.816128</v>
      </c>
      <c r="G22" s="976">
        <v>628.907328</v>
      </c>
    </row>
    <row r="23" ht="15.75" spans="1:7">
      <c r="A23" s="972">
        <v>8.5</v>
      </c>
      <c r="B23" s="973">
        <v>500.724072</v>
      </c>
      <c r="C23" s="973">
        <v>525.909672</v>
      </c>
      <c r="D23" s="974">
        <v>818.978472</v>
      </c>
      <c r="E23" s="973">
        <v>672.890544</v>
      </c>
      <c r="F23" s="973">
        <v>435.916944</v>
      </c>
      <c r="G23" s="974">
        <v>672.890544</v>
      </c>
    </row>
    <row r="24" ht="15.75" spans="1:7">
      <c r="A24" s="972">
        <v>9</v>
      </c>
      <c r="B24" s="975">
        <v>529.344072</v>
      </c>
      <c r="C24" s="975">
        <v>554.529672</v>
      </c>
      <c r="D24" s="976">
        <v>865.915272</v>
      </c>
      <c r="E24" s="975">
        <v>708.379344</v>
      </c>
      <c r="F24" s="975">
        <v>456.523344</v>
      </c>
      <c r="G24" s="976">
        <v>708.379344</v>
      </c>
    </row>
    <row r="25" ht="15.75" spans="1:7">
      <c r="A25" s="972">
        <v>9.5</v>
      </c>
      <c r="B25" s="973">
        <v>561.06648</v>
      </c>
      <c r="C25" s="973">
        <v>587.39688</v>
      </c>
      <c r="D25" s="974">
        <v>917.09928</v>
      </c>
      <c r="E25" s="973">
        <v>752.36256</v>
      </c>
      <c r="F25" s="973">
        <v>485.62416</v>
      </c>
      <c r="G25" s="974">
        <v>752.36256</v>
      </c>
    </row>
    <row r="26" ht="15.75" spans="1:7">
      <c r="A26" s="972">
        <v>10</v>
      </c>
      <c r="B26" s="975">
        <v>588.54168</v>
      </c>
      <c r="C26" s="975">
        <v>616.01688</v>
      </c>
      <c r="D26" s="976">
        <v>962.89128</v>
      </c>
      <c r="E26" s="975">
        <v>787.85136</v>
      </c>
      <c r="F26" s="975">
        <v>506.23056</v>
      </c>
      <c r="G26" s="976">
        <v>787.85136</v>
      </c>
    </row>
    <row r="27" ht="15.75" spans="1:7">
      <c r="A27" s="972">
        <v>10.5</v>
      </c>
      <c r="B27" s="973">
        <v>621.408888</v>
      </c>
      <c r="C27" s="973">
        <v>650.028888</v>
      </c>
      <c r="D27" s="974">
        <v>1012.930488</v>
      </c>
      <c r="E27" s="973">
        <v>830.689776</v>
      </c>
      <c r="F27" s="973">
        <v>535.331376</v>
      </c>
      <c r="G27" s="974">
        <v>830.689776</v>
      </c>
    </row>
    <row r="28" ht="15.75" spans="1:7">
      <c r="A28" s="972">
        <v>11</v>
      </c>
      <c r="B28" s="975">
        <v>650.028888</v>
      </c>
      <c r="C28" s="975">
        <v>679.793688</v>
      </c>
      <c r="D28" s="976">
        <v>1058.722488</v>
      </c>
      <c r="E28" s="975">
        <v>865.033776</v>
      </c>
      <c r="F28" s="975">
        <v>554.792976</v>
      </c>
      <c r="G28" s="976">
        <v>865.033776</v>
      </c>
    </row>
    <row r="29" ht="15.75" spans="1:7">
      <c r="A29" s="972">
        <v>11.5</v>
      </c>
      <c r="B29" s="973">
        <v>682.896096</v>
      </c>
      <c r="C29" s="973">
        <v>712.660896</v>
      </c>
      <c r="D29" s="974">
        <v>1109.906496</v>
      </c>
      <c r="E29" s="973">
        <v>909.016992</v>
      </c>
      <c r="F29" s="973">
        <v>583.893792</v>
      </c>
      <c r="G29" s="974">
        <v>909.016992</v>
      </c>
    </row>
    <row r="30" ht="15.75" spans="1:7">
      <c r="A30" s="972">
        <v>12</v>
      </c>
      <c r="B30" s="975">
        <v>710.371296</v>
      </c>
      <c r="C30" s="975">
        <v>742.425696</v>
      </c>
      <c r="D30" s="976">
        <v>1155.698496</v>
      </c>
      <c r="E30" s="975">
        <v>943.360992</v>
      </c>
      <c r="F30" s="975">
        <v>604.500192</v>
      </c>
      <c r="G30" s="976">
        <v>943.360992</v>
      </c>
    </row>
    <row r="31" ht="15.75" spans="1:7">
      <c r="A31" s="972">
        <v>12.5</v>
      </c>
      <c r="B31" s="973">
        <v>743.238504</v>
      </c>
      <c r="C31" s="973">
        <v>775.292904</v>
      </c>
      <c r="D31" s="974">
        <v>1205.737704</v>
      </c>
      <c r="E31" s="973">
        <v>986.199408</v>
      </c>
      <c r="F31" s="973">
        <v>633.601008</v>
      </c>
      <c r="G31" s="974">
        <v>986.199408</v>
      </c>
    </row>
    <row r="32" ht="15.75" spans="1:7">
      <c r="A32" s="972">
        <v>13</v>
      </c>
      <c r="B32" s="975">
        <v>771.858504</v>
      </c>
      <c r="C32" s="975">
        <v>805.057704</v>
      </c>
      <c r="D32" s="976">
        <v>1251.529704</v>
      </c>
      <c r="E32" s="975">
        <v>1021.688208</v>
      </c>
      <c r="F32" s="975">
        <v>654.207408</v>
      </c>
      <c r="G32" s="976">
        <v>1021.688208</v>
      </c>
    </row>
    <row r="33" ht="15.75" spans="1:7">
      <c r="A33" s="972">
        <v>13.5</v>
      </c>
      <c r="B33" s="973">
        <v>803.580912</v>
      </c>
      <c r="C33" s="973">
        <v>839.069712</v>
      </c>
      <c r="D33" s="974">
        <v>1301.568912</v>
      </c>
      <c r="E33" s="973">
        <v>1064.526624</v>
      </c>
      <c r="F33" s="973">
        <v>683.308224</v>
      </c>
      <c r="G33" s="974">
        <v>1064.526624</v>
      </c>
    </row>
    <row r="34" ht="15.75" spans="1:7">
      <c r="A34" s="972">
        <v>14</v>
      </c>
      <c r="B34" s="975">
        <v>832.200912</v>
      </c>
      <c r="C34" s="975">
        <v>867.689712</v>
      </c>
      <c r="D34" s="976">
        <v>1347.360912</v>
      </c>
      <c r="E34" s="975">
        <v>1098.870624</v>
      </c>
      <c r="F34" s="975">
        <v>702.769824</v>
      </c>
      <c r="G34" s="976">
        <v>1098.870624</v>
      </c>
    </row>
    <row r="35" ht="15.75" spans="1:7">
      <c r="A35" s="972">
        <v>14.5</v>
      </c>
      <c r="B35" s="973">
        <v>865.06812</v>
      </c>
      <c r="C35" s="973">
        <v>901.70172</v>
      </c>
      <c r="D35" s="974">
        <v>1397.40012</v>
      </c>
      <c r="E35" s="973">
        <v>1142.85384</v>
      </c>
      <c r="F35" s="973">
        <v>731.87064</v>
      </c>
      <c r="G35" s="974">
        <v>1142.85384</v>
      </c>
    </row>
    <row r="36" ht="15.75" spans="1:7">
      <c r="A36" s="972">
        <v>15</v>
      </c>
      <c r="B36" s="975">
        <v>892.54332</v>
      </c>
      <c r="C36" s="975">
        <v>930.32172</v>
      </c>
      <c r="D36" s="976">
        <v>1444.33692</v>
      </c>
      <c r="E36" s="975">
        <v>1177.19784</v>
      </c>
      <c r="F36" s="975">
        <v>752.47704</v>
      </c>
      <c r="G36" s="976">
        <v>1177.19784</v>
      </c>
    </row>
    <row r="37" ht="15.75" spans="1:7">
      <c r="A37" s="972">
        <v>15.5</v>
      </c>
      <c r="B37" s="973">
        <v>925.410528</v>
      </c>
      <c r="C37" s="973">
        <v>964.333728</v>
      </c>
      <c r="D37" s="974">
        <v>1494.376128</v>
      </c>
      <c r="E37" s="973">
        <v>1220.036256</v>
      </c>
      <c r="F37" s="973">
        <v>781.577856</v>
      </c>
      <c r="G37" s="974">
        <v>1220.036256</v>
      </c>
    </row>
    <row r="38" ht="15.75" spans="1:7">
      <c r="A38" s="972">
        <v>16</v>
      </c>
      <c r="B38" s="975">
        <v>954.030528</v>
      </c>
      <c r="C38" s="975">
        <v>994.098528</v>
      </c>
      <c r="D38" s="976">
        <v>1540.168128</v>
      </c>
      <c r="E38" s="975">
        <v>1255.525056</v>
      </c>
      <c r="F38" s="975">
        <v>802.184256</v>
      </c>
      <c r="G38" s="976">
        <v>1255.525056</v>
      </c>
    </row>
    <row r="39" ht="15.75" spans="1:7">
      <c r="A39" s="972">
        <v>16.5</v>
      </c>
      <c r="B39" s="973">
        <v>986.897736</v>
      </c>
      <c r="C39" s="973">
        <v>1026.965736</v>
      </c>
      <c r="D39" s="974">
        <v>1590.207336</v>
      </c>
      <c r="E39" s="973">
        <v>1298.363472</v>
      </c>
      <c r="F39" s="973">
        <v>831.285072</v>
      </c>
      <c r="G39" s="974">
        <v>1298.363472</v>
      </c>
    </row>
    <row r="40" ht="15.75" spans="1:7">
      <c r="A40" s="972">
        <v>17</v>
      </c>
      <c r="B40" s="975">
        <v>1014.372936</v>
      </c>
      <c r="C40" s="975">
        <v>1056.730536</v>
      </c>
      <c r="D40" s="976">
        <v>1635.999336</v>
      </c>
      <c r="E40" s="975">
        <v>1332.707472</v>
      </c>
      <c r="F40" s="975">
        <v>850.746672</v>
      </c>
      <c r="G40" s="976">
        <v>1332.707472</v>
      </c>
    </row>
    <row r="41" ht="15.75" spans="1:7">
      <c r="A41" s="972">
        <v>17.5</v>
      </c>
      <c r="B41" s="973">
        <v>1047.240144</v>
      </c>
      <c r="C41" s="973">
        <v>1089.597744</v>
      </c>
      <c r="D41" s="974">
        <v>1686.038544</v>
      </c>
      <c r="E41" s="973">
        <v>1376.690688</v>
      </c>
      <c r="F41" s="973">
        <v>879.847488</v>
      </c>
      <c r="G41" s="974">
        <v>1376.690688</v>
      </c>
    </row>
    <row r="42" ht="15.75" spans="1:7">
      <c r="A42" s="972">
        <v>18</v>
      </c>
      <c r="B42" s="975">
        <v>1075.860144</v>
      </c>
      <c r="C42" s="975">
        <v>1119.362544</v>
      </c>
      <c r="D42" s="976">
        <v>1731.830544</v>
      </c>
      <c r="E42" s="975">
        <v>1411.034688</v>
      </c>
      <c r="F42" s="975">
        <v>900.453888</v>
      </c>
      <c r="G42" s="976">
        <v>1411.034688</v>
      </c>
    </row>
    <row r="43" ht="15.75" spans="1:7">
      <c r="A43" s="972">
        <v>18.5</v>
      </c>
      <c r="B43" s="973">
        <v>1107.582552</v>
      </c>
      <c r="C43" s="973">
        <v>1153.374552</v>
      </c>
      <c r="D43" s="974">
        <v>1783.014552</v>
      </c>
      <c r="E43" s="973">
        <v>1453.873104</v>
      </c>
      <c r="F43" s="973">
        <v>929.554704</v>
      </c>
      <c r="G43" s="974">
        <v>1453.873104</v>
      </c>
    </row>
    <row r="44" ht="15.75" spans="1:7">
      <c r="A44" s="972">
        <v>19</v>
      </c>
      <c r="B44" s="975">
        <v>1136.202552</v>
      </c>
      <c r="C44" s="975">
        <v>1181.994552</v>
      </c>
      <c r="D44" s="976">
        <v>1828.806552</v>
      </c>
      <c r="E44" s="975">
        <v>1489.361904</v>
      </c>
      <c r="F44" s="975">
        <v>950.161104</v>
      </c>
      <c r="G44" s="976">
        <v>1489.361904</v>
      </c>
    </row>
    <row r="45" ht="15.75" spans="1:7">
      <c r="A45" s="972">
        <v>19.5</v>
      </c>
      <c r="B45" s="973">
        <v>1169.06976</v>
      </c>
      <c r="C45" s="973">
        <v>1216.00656</v>
      </c>
      <c r="D45" s="974">
        <v>1878.84576</v>
      </c>
      <c r="E45" s="973">
        <v>1532.20032</v>
      </c>
      <c r="F45" s="973">
        <v>979.26192</v>
      </c>
      <c r="G45" s="974">
        <v>1532.20032</v>
      </c>
    </row>
    <row r="46" ht="16.5" spans="1:7">
      <c r="A46" s="972">
        <v>20</v>
      </c>
      <c r="B46" s="977">
        <v>1197.68976</v>
      </c>
      <c r="C46" s="977">
        <v>1244.62656</v>
      </c>
      <c r="D46" s="978">
        <v>1924.63776</v>
      </c>
      <c r="E46" s="977">
        <v>1567.68912</v>
      </c>
      <c r="F46" s="977">
        <v>998.72352</v>
      </c>
      <c r="G46" s="978">
        <v>1567.68912</v>
      </c>
    </row>
    <row r="47" spans="1:7">
      <c r="A47" s="979"/>
      <c r="B47" s="980"/>
      <c r="C47" s="980"/>
      <c r="D47" s="980"/>
      <c r="E47" s="980"/>
      <c r="F47" s="980"/>
      <c r="G47" s="980"/>
    </row>
    <row r="48" spans="1:7">
      <c r="A48" s="981" t="s">
        <v>756</v>
      </c>
      <c r="B48" s="982" t="s">
        <v>2844</v>
      </c>
      <c r="C48" s="982"/>
      <c r="D48" s="982"/>
      <c r="E48" s="982"/>
      <c r="F48" s="982"/>
      <c r="G48" s="982"/>
    </row>
    <row r="49" spans="1:7">
      <c r="A49" s="983" t="s">
        <v>2845</v>
      </c>
      <c r="B49" s="984"/>
      <c r="C49" s="984"/>
      <c r="D49" s="984"/>
      <c r="E49" s="984"/>
      <c r="F49" s="984"/>
      <c r="G49" s="984"/>
    </row>
    <row r="50" spans="1:7">
      <c r="A50" s="985" t="s">
        <v>2846</v>
      </c>
      <c r="B50" s="986"/>
      <c r="C50" s="986"/>
      <c r="D50" s="986"/>
      <c r="E50" s="986"/>
      <c r="F50" s="986"/>
      <c r="G50" s="986"/>
    </row>
    <row r="51" spans="1:7">
      <c r="A51" s="983" t="s">
        <v>2847</v>
      </c>
      <c r="B51" s="983"/>
      <c r="C51" s="983"/>
      <c r="D51" s="983"/>
      <c r="E51" s="983"/>
      <c r="F51" s="983"/>
      <c r="G51" s="983"/>
    </row>
    <row r="52" spans="1:7">
      <c r="A52" s="985" t="s">
        <v>2848</v>
      </c>
      <c r="B52" s="986"/>
      <c r="C52" s="986"/>
      <c r="D52" s="986"/>
      <c r="E52" s="986"/>
      <c r="F52" s="986"/>
      <c r="G52" s="986"/>
    </row>
    <row r="53" ht="15.75" spans="1:7">
      <c r="A53" s="987" t="s">
        <v>2849</v>
      </c>
      <c r="B53" s="988"/>
      <c r="C53" s="988"/>
      <c r="D53" s="988"/>
      <c r="E53" s="988"/>
      <c r="F53" s="988"/>
      <c r="G53" s="988"/>
    </row>
    <row r="54" ht="15.75" spans="1:7">
      <c r="A54" s="989" t="s">
        <v>2850</v>
      </c>
      <c r="B54" s="990"/>
      <c r="C54" s="990"/>
      <c r="D54" s="990"/>
      <c r="E54" s="990"/>
      <c r="F54" s="990"/>
      <c r="G54" s="990"/>
    </row>
    <row r="55" ht="15.75" spans="1:7">
      <c r="A55" s="991" t="s">
        <v>2851</v>
      </c>
      <c r="B55" s="992"/>
      <c r="C55" s="992"/>
      <c r="D55" s="992"/>
      <c r="E55" s="992"/>
      <c r="F55" s="992"/>
      <c r="G55" s="992"/>
    </row>
    <row r="56" spans="1:7">
      <c r="A56" s="993" t="s">
        <v>2852</v>
      </c>
      <c r="B56" s="994"/>
      <c r="C56" s="994"/>
      <c r="D56" s="994"/>
      <c r="E56" s="994"/>
      <c r="F56" s="994"/>
      <c r="G56" s="994"/>
    </row>
    <row r="57" spans="1:7">
      <c r="A57" s="995" t="s">
        <v>2853</v>
      </c>
      <c r="B57" s="996"/>
      <c r="C57" s="996"/>
      <c r="D57" s="996"/>
      <c r="E57" s="996"/>
      <c r="F57" s="996"/>
      <c r="G57" s="183"/>
    </row>
    <row r="58" spans="1:7">
      <c r="A58" s="997" t="s">
        <v>2854</v>
      </c>
      <c r="B58" s="183"/>
      <c r="C58" s="183"/>
      <c r="D58" s="183"/>
      <c r="E58" s="183"/>
      <c r="F58" s="183"/>
      <c r="G58" s="183"/>
    </row>
    <row r="59" spans="1:7">
      <c r="A59" s="997"/>
      <c r="B59" s="183"/>
      <c r="C59" s="183"/>
      <c r="D59" s="183"/>
      <c r="E59" s="183"/>
      <c r="F59" s="183"/>
      <c r="G59" s="183"/>
    </row>
  </sheetData>
  <mergeCells count="5">
    <mergeCell ref="B1:G1"/>
    <mergeCell ref="B2:G2"/>
    <mergeCell ref="B4:G4"/>
    <mergeCell ref="A53:G53"/>
    <mergeCell ref="A54:G54"/>
  </mergeCells>
  <conditionalFormatting sqref="B7:G46">
    <cfRule type="cellIs" dxfId="2" priority="2" stopIfTrue="1" operator="lessThan">
      <formula>#REF!</formula>
    </cfRule>
    <cfRule type="cellIs" dxfId="3" priority="1" stopIfTrue="1" operator="greaterThan">
      <formula>#REF!</formula>
    </cfRule>
  </conditionalFormatting>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15"/>
  <sheetViews>
    <sheetView workbookViewId="0">
      <selection activeCell="D45" sqref="D45"/>
    </sheetView>
  </sheetViews>
  <sheetFormatPr defaultColWidth="9" defaultRowHeight="14.25"/>
  <cols>
    <col min="10" max="10" width="23.5" customWidth="1"/>
  </cols>
  <sheetData>
    <row r="1" ht="72" customHeight="1" spans="1:10">
      <c r="A1" s="1651" t="s">
        <v>11</v>
      </c>
      <c r="B1" s="1651"/>
      <c r="C1" s="1651"/>
      <c r="D1" s="1651"/>
      <c r="E1" s="1651"/>
      <c r="F1" s="1651"/>
      <c r="G1" s="1651"/>
      <c r="H1" s="1651"/>
      <c r="I1" s="1651"/>
      <c r="J1" s="1651"/>
    </row>
    <row r="2" ht="57" customHeight="1" spans="1:10">
      <c r="A2" s="1652" t="s">
        <v>177</v>
      </c>
      <c r="B2" s="1652"/>
      <c r="C2" s="1652"/>
      <c r="D2" s="1652"/>
      <c r="E2" s="1652"/>
      <c r="F2" s="1652"/>
      <c r="G2" s="1652"/>
      <c r="H2" s="1652"/>
      <c r="I2" s="1652"/>
      <c r="J2" s="1652"/>
    </row>
    <row r="3" ht="47.25" customHeight="1" spans="1:10">
      <c r="A3" s="1653" t="s">
        <v>178</v>
      </c>
      <c r="B3" s="1653"/>
      <c r="C3" s="1653"/>
      <c r="D3" s="1653"/>
      <c r="E3" s="1653"/>
      <c r="F3" s="1653"/>
      <c r="G3" s="1653"/>
      <c r="H3" s="1653"/>
      <c r="I3" s="1653"/>
      <c r="J3" s="1653"/>
    </row>
    <row r="4" ht="82.5" customHeight="1" spans="1:10">
      <c r="A4" s="1653" t="s">
        <v>179</v>
      </c>
      <c r="B4" s="1653"/>
      <c r="C4" s="1653"/>
      <c r="D4" s="1653"/>
      <c r="E4" s="1653"/>
      <c r="F4" s="1653"/>
      <c r="G4" s="1653"/>
      <c r="H4" s="1653"/>
      <c r="I4" s="1653"/>
      <c r="J4" s="1653"/>
    </row>
    <row r="5" ht="50.25" customHeight="1" spans="1:10">
      <c r="A5" s="1653" t="s">
        <v>180</v>
      </c>
      <c r="B5" s="1653"/>
      <c r="C5" s="1653"/>
      <c r="D5" s="1653"/>
      <c r="E5" s="1653"/>
      <c r="F5" s="1653"/>
      <c r="G5" s="1653"/>
      <c r="H5" s="1653"/>
      <c r="I5" s="1653"/>
      <c r="J5" s="1653"/>
    </row>
    <row r="6" ht="83.25" customHeight="1" spans="1:10">
      <c r="A6" s="1653" t="s">
        <v>181</v>
      </c>
      <c r="B6" s="1653"/>
      <c r="C6" s="1653"/>
      <c r="D6" s="1653"/>
      <c r="E6" s="1653"/>
      <c r="F6" s="1653"/>
      <c r="G6" s="1653"/>
      <c r="H6" s="1653"/>
      <c r="I6" s="1653"/>
      <c r="J6" s="1653"/>
    </row>
    <row r="7" ht="40.5" customHeight="1" spans="1:10">
      <c r="A7" s="1653" t="s">
        <v>182</v>
      </c>
      <c r="B7" s="1653"/>
      <c r="C7" s="1653"/>
      <c r="D7" s="1653"/>
      <c r="E7" s="1653"/>
      <c r="F7" s="1653"/>
      <c r="G7" s="1653"/>
      <c r="H7" s="1653"/>
      <c r="I7" s="1653"/>
      <c r="J7" s="1653"/>
    </row>
    <row r="8" ht="73.5" customHeight="1" spans="1:10">
      <c r="A8" s="1653" t="s">
        <v>183</v>
      </c>
      <c r="B8" s="1653"/>
      <c r="C8" s="1653"/>
      <c r="D8" s="1653"/>
      <c r="E8" s="1653"/>
      <c r="F8" s="1653"/>
      <c r="G8" s="1653"/>
      <c r="H8" s="1653"/>
      <c r="I8" s="1653"/>
      <c r="J8" s="1653"/>
    </row>
    <row r="9" ht="51" customHeight="1" spans="1:10">
      <c r="A9" s="1653" t="s">
        <v>184</v>
      </c>
      <c r="B9" s="1653"/>
      <c r="C9" s="1653"/>
      <c r="D9" s="1653"/>
      <c r="E9" s="1653"/>
      <c r="F9" s="1653"/>
      <c r="G9" s="1653"/>
      <c r="H9" s="1653"/>
      <c r="I9" s="1653"/>
      <c r="J9" s="1653"/>
    </row>
    <row r="10" ht="32.25" customHeight="1" spans="1:10">
      <c r="A10" s="1653" t="s">
        <v>185</v>
      </c>
      <c r="B10" s="1653"/>
      <c r="C10" s="1653"/>
      <c r="D10" s="1653"/>
      <c r="E10" s="1653"/>
      <c r="F10" s="1653"/>
      <c r="G10" s="1653"/>
      <c r="H10" s="1653"/>
      <c r="I10" s="1653"/>
      <c r="J10" s="1653"/>
    </row>
    <row r="11" ht="81.75" customHeight="1" spans="1:10">
      <c r="A11" s="1653" t="s">
        <v>186</v>
      </c>
      <c r="B11" s="1653"/>
      <c r="C11" s="1653"/>
      <c r="D11" s="1653"/>
      <c r="E11" s="1653"/>
      <c r="F11" s="1653"/>
      <c r="G11" s="1653"/>
      <c r="H11" s="1653"/>
      <c r="I11" s="1653"/>
      <c r="J11" s="1653"/>
    </row>
    <row r="12" ht="83.25" customHeight="1" spans="1:10">
      <c r="A12" s="1653" t="s">
        <v>187</v>
      </c>
      <c r="B12" s="1653"/>
      <c r="C12" s="1653"/>
      <c r="D12" s="1653"/>
      <c r="E12" s="1653"/>
      <c r="F12" s="1653"/>
      <c r="G12" s="1653"/>
      <c r="H12" s="1653"/>
      <c r="I12" s="1653"/>
      <c r="J12" s="1653"/>
    </row>
    <row r="13" ht="52.5" customHeight="1" spans="1:10">
      <c r="A13" s="1653" t="s">
        <v>188</v>
      </c>
      <c r="B13" s="1653"/>
      <c r="C13" s="1653"/>
      <c r="D13" s="1653"/>
      <c r="E13" s="1653"/>
      <c r="F13" s="1653"/>
      <c r="G13" s="1653"/>
      <c r="H13" s="1653"/>
      <c r="I13" s="1653"/>
      <c r="J13" s="1653"/>
    </row>
    <row r="14" ht="28.5" customHeight="1" spans="1:10">
      <c r="A14" s="1653" t="s">
        <v>189</v>
      </c>
      <c r="B14" s="1653"/>
      <c r="C14" s="1653"/>
      <c r="D14" s="1653"/>
      <c r="E14" s="1653"/>
      <c r="F14" s="1653"/>
      <c r="G14" s="1653"/>
      <c r="H14" s="1653"/>
      <c r="I14" s="1653"/>
      <c r="J14" s="1653"/>
    </row>
    <row r="15" ht="46.5" customHeight="1" spans="1:10">
      <c r="A15" s="1652" t="s">
        <v>190</v>
      </c>
      <c r="B15" s="1652"/>
      <c r="C15" s="1652"/>
      <c r="D15" s="1652"/>
      <c r="E15" s="1652"/>
      <c r="F15" s="1652"/>
      <c r="G15" s="1652"/>
      <c r="H15" s="1652"/>
      <c r="I15" s="1652"/>
      <c r="J15" s="1652"/>
    </row>
  </sheetData>
  <mergeCells count="15">
    <mergeCell ref="A1:J1"/>
    <mergeCell ref="A2:J2"/>
    <mergeCell ref="A3:J3"/>
    <mergeCell ref="A4:J4"/>
    <mergeCell ref="A5:J5"/>
    <mergeCell ref="A6:J6"/>
    <mergeCell ref="A7:J7"/>
    <mergeCell ref="A8:J8"/>
    <mergeCell ref="A9:J9"/>
    <mergeCell ref="A10:J10"/>
    <mergeCell ref="A11:J11"/>
    <mergeCell ref="A12:J12"/>
    <mergeCell ref="A13:J13"/>
    <mergeCell ref="A14:J14"/>
    <mergeCell ref="A15:J15"/>
  </mergeCells>
  <pageMargins left="0.699305555555556" right="0.699305555555556" top="0.75" bottom="0.75"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7"/>
  <sheetViews>
    <sheetView topLeftCell="A13" workbookViewId="0">
      <selection activeCell="D45" sqref="D45"/>
    </sheetView>
  </sheetViews>
  <sheetFormatPr defaultColWidth="9" defaultRowHeight="14.25" outlineLevelCol="3"/>
  <cols>
    <col min="2" max="2" width="17.75" customWidth="1"/>
    <col min="3" max="3" width="16.625" customWidth="1"/>
  </cols>
  <sheetData>
    <row r="1" spans="1:4">
      <c r="A1" s="960" t="s">
        <v>2855</v>
      </c>
      <c r="B1" s="960" t="s">
        <v>2856</v>
      </c>
      <c r="C1" s="960" t="s">
        <v>2857</v>
      </c>
      <c r="D1" s="960" t="s">
        <v>219</v>
      </c>
    </row>
    <row r="2" spans="1:4">
      <c r="A2" s="961" t="s">
        <v>700</v>
      </c>
      <c r="B2" s="961" t="s">
        <v>944</v>
      </c>
      <c r="C2" s="961" t="s">
        <v>943</v>
      </c>
      <c r="D2" s="961">
        <v>7</v>
      </c>
    </row>
    <row r="3" spans="1:4">
      <c r="A3" s="961" t="s">
        <v>644</v>
      </c>
      <c r="B3" s="961" t="s">
        <v>869</v>
      </c>
      <c r="C3" s="961" t="s">
        <v>868</v>
      </c>
      <c r="D3" s="961">
        <v>7</v>
      </c>
    </row>
    <row r="4" spans="1:4">
      <c r="A4" s="961" t="s">
        <v>660</v>
      </c>
      <c r="B4" s="961" t="s">
        <v>888</v>
      </c>
      <c r="C4" s="961" t="s">
        <v>887</v>
      </c>
      <c r="D4" s="961">
        <v>7</v>
      </c>
    </row>
    <row r="5" spans="1:4">
      <c r="A5" s="961" t="s">
        <v>684</v>
      </c>
      <c r="B5" s="961" t="s">
        <v>921</v>
      </c>
      <c r="C5" s="961" t="s">
        <v>2858</v>
      </c>
      <c r="D5" s="961">
        <v>7</v>
      </c>
    </row>
    <row r="6" spans="1:4">
      <c r="A6" s="961" t="s">
        <v>715</v>
      </c>
      <c r="B6" s="961" t="s">
        <v>880</v>
      </c>
      <c r="C6" s="961" t="s">
        <v>879</v>
      </c>
      <c r="D6" s="961">
        <v>8</v>
      </c>
    </row>
    <row r="7" spans="1:4">
      <c r="A7" s="961" t="s">
        <v>337</v>
      </c>
      <c r="B7" s="961" t="s">
        <v>938</v>
      </c>
      <c r="C7" s="961" t="s">
        <v>937</v>
      </c>
      <c r="D7" s="961">
        <v>8</v>
      </c>
    </row>
    <row r="8" spans="1:4">
      <c r="A8" s="961" t="s">
        <v>721</v>
      </c>
      <c r="B8" s="961" t="s">
        <v>884</v>
      </c>
      <c r="C8" s="961" t="s">
        <v>883</v>
      </c>
      <c r="D8" s="961">
        <v>8</v>
      </c>
    </row>
    <row r="9" spans="1:4">
      <c r="A9" s="961" t="s">
        <v>652</v>
      </c>
      <c r="B9" s="961" t="s">
        <v>886</v>
      </c>
      <c r="C9" s="961" t="s">
        <v>885</v>
      </c>
      <c r="D9" s="961">
        <v>8</v>
      </c>
    </row>
    <row r="10" spans="1:4">
      <c r="A10" s="961" t="s">
        <v>2498</v>
      </c>
      <c r="B10" s="961" t="s">
        <v>901</v>
      </c>
      <c r="C10" s="961" t="s">
        <v>306</v>
      </c>
      <c r="D10" s="961">
        <v>8</v>
      </c>
    </row>
    <row r="11" spans="1:4">
      <c r="A11" s="961" t="s">
        <v>668</v>
      </c>
      <c r="B11" s="961" t="s">
        <v>903</v>
      </c>
      <c r="C11" s="961" t="s">
        <v>902</v>
      </c>
      <c r="D11" s="961">
        <v>8</v>
      </c>
    </row>
    <row r="12" spans="1:4">
      <c r="A12" s="961" t="s">
        <v>676</v>
      </c>
      <c r="B12" s="961" t="s">
        <v>914</v>
      </c>
      <c r="C12" s="961" t="s">
        <v>913</v>
      </c>
      <c r="D12" s="961">
        <v>8</v>
      </c>
    </row>
    <row r="13" spans="1:4">
      <c r="A13" s="961" t="s">
        <v>331</v>
      </c>
      <c r="B13" s="961" t="s">
        <v>928</v>
      </c>
      <c r="C13" s="961" t="s">
        <v>927</v>
      </c>
      <c r="D13" s="961">
        <v>8</v>
      </c>
    </row>
    <row r="14" spans="1:4">
      <c r="A14" s="961" t="s">
        <v>345</v>
      </c>
      <c r="B14" s="961" t="s">
        <v>940</v>
      </c>
      <c r="C14" s="961" t="s">
        <v>939</v>
      </c>
      <c r="D14" s="961">
        <v>8</v>
      </c>
    </row>
    <row r="15" spans="1:4">
      <c r="A15" s="961" t="s">
        <v>708</v>
      </c>
      <c r="B15" s="961" t="s">
        <v>867</v>
      </c>
      <c r="C15" s="961" t="s">
        <v>866</v>
      </c>
      <c r="D15" s="961">
        <v>8</v>
      </c>
    </row>
    <row r="16" spans="1:4">
      <c r="A16" s="961" t="s">
        <v>352</v>
      </c>
      <c r="B16" s="961" t="s">
        <v>942</v>
      </c>
      <c r="C16" s="961" t="s">
        <v>941</v>
      </c>
      <c r="D16" s="961">
        <v>8</v>
      </c>
    </row>
    <row r="17" spans="1:4">
      <c r="A17" s="961" t="s">
        <v>323</v>
      </c>
      <c r="B17" s="961" t="s">
        <v>924</v>
      </c>
      <c r="C17" s="961" t="s">
        <v>923</v>
      </c>
      <c r="D17" s="961">
        <v>8</v>
      </c>
    </row>
    <row r="18" spans="1:4">
      <c r="A18" s="961" t="s">
        <v>290</v>
      </c>
      <c r="B18" s="961" t="s">
        <v>892</v>
      </c>
      <c r="C18" s="961" t="s">
        <v>891</v>
      </c>
      <c r="D18" s="961">
        <v>9</v>
      </c>
    </row>
    <row r="19" spans="1:4">
      <c r="A19" s="961" t="s">
        <v>702</v>
      </c>
      <c r="B19" s="961" t="s">
        <v>973</v>
      </c>
      <c r="C19" s="961" t="s">
        <v>972</v>
      </c>
      <c r="D19" s="961">
        <v>9</v>
      </c>
    </row>
    <row r="20" spans="1:4">
      <c r="A20" s="961" t="s">
        <v>360</v>
      </c>
      <c r="B20" s="961" t="s">
        <v>871</v>
      </c>
      <c r="C20" s="961" t="s">
        <v>870</v>
      </c>
      <c r="D20" s="961">
        <v>9</v>
      </c>
    </row>
    <row r="21" spans="1:4">
      <c r="A21" s="962" t="s">
        <v>422</v>
      </c>
      <c r="B21" s="961" t="s">
        <v>877</v>
      </c>
      <c r="C21" s="961" t="s">
        <v>2859</v>
      </c>
      <c r="D21" s="961">
        <v>9</v>
      </c>
    </row>
    <row r="22" spans="1:4">
      <c r="A22" s="961" t="s">
        <v>374</v>
      </c>
      <c r="B22" s="961" t="s">
        <v>882</v>
      </c>
      <c r="C22" s="961" t="s">
        <v>881</v>
      </c>
      <c r="D22" s="961">
        <v>9</v>
      </c>
    </row>
    <row r="23" spans="1:4">
      <c r="A23" s="961" t="s">
        <v>548</v>
      </c>
      <c r="B23" s="961" t="s">
        <v>873</v>
      </c>
      <c r="C23" s="961" t="s">
        <v>872</v>
      </c>
      <c r="D23" s="961">
        <v>9</v>
      </c>
    </row>
    <row r="24" spans="1:4">
      <c r="A24" s="961" t="s">
        <v>430</v>
      </c>
      <c r="B24" s="961" t="s">
        <v>897</v>
      </c>
      <c r="C24" s="961" t="s">
        <v>896</v>
      </c>
      <c r="D24" s="961">
        <v>9</v>
      </c>
    </row>
    <row r="25" spans="1:4">
      <c r="A25" s="961" t="s">
        <v>390</v>
      </c>
      <c r="B25" s="961" t="s">
        <v>912</v>
      </c>
      <c r="C25" s="961" t="s">
        <v>911</v>
      </c>
      <c r="D25" s="961">
        <v>9</v>
      </c>
    </row>
    <row r="26" spans="1:4">
      <c r="A26" s="961" t="s">
        <v>382</v>
      </c>
      <c r="B26" s="961" t="s">
        <v>907</v>
      </c>
      <c r="C26" s="961" t="s">
        <v>906</v>
      </c>
      <c r="D26" s="961">
        <v>9</v>
      </c>
    </row>
    <row r="27" spans="1:4">
      <c r="A27" s="961" t="s">
        <v>438</v>
      </c>
      <c r="B27" s="961" t="s">
        <v>926</v>
      </c>
      <c r="C27" s="961" t="s">
        <v>925</v>
      </c>
      <c r="D27" s="961">
        <v>9</v>
      </c>
    </row>
    <row r="28" spans="1:4">
      <c r="A28" s="961" t="s">
        <v>446</v>
      </c>
      <c r="B28" s="961" t="s">
        <v>930</v>
      </c>
      <c r="C28" s="961" t="s">
        <v>929</v>
      </c>
      <c r="D28" s="961">
        <v>9</v>
      </c>
    </row>
    <row r="29" spans="1:4">
      <c r="A29" s="961" t="s">
        <v>414</v>
      </c>
      <c r="B29" s="961" t="s">
        <v>936</v>
      </c>
      <c r="C29" s="961" t="s">
        <v>935</v>
      </c>
      <c r="D29" s="961">
        <v>9</v>
      </c>
    </row>
    <row r="30" spans="1:4">
      <c r="A30" s="961" t="s">
        <v>406</v>
      </c>
      <c r="B30" s="961" t="s">
        <v>934</v>
      </c>
      <c r="C30" s="961" t="s">
        <v>933</v>
      </c>
      <c r="D30" s="961">
        <v>9</v>
      </c>
    </row>
    <row r="31" spans="1:4">
      <c r="A31" s="961" t="s">
        <v>750</v>
      </c>
      <c r="B31" s="961" t="s">
        <v>975</v>
      </c>
      <c r="C31" s="961" t="s">
        <v>974</v>
      </c>
      <c r="D31" s="961">
        <v>11</v>
      </c>
    </row>
    <row r="32" spans="1:4">
      <c r="A32" s="961" t="s">
        <v>654</v>
      </c>
      <c r="B32" s="961" t="s">
        <v>1006</v>
      </c>
      <c r="C32" s="961" t="s">
        <v>1005</v>
      </c>
      <c r="D32" s="961">
        <v>11</v>
      </c>
    </row>
    <row r="33" spans="1:4">
      <c r="A33" s="961" t="s">
        <v>717</v>
      </c>
      <c r="B33" s="961" t="s">
        <v>963</v>
      </c>
      <c r="C33" s="961" t="s">
        <v>962</v>
      </c>
      <c r="D33" s="961">
        <v>11</v>
      </c>
    </row>
    <row r="34" spans="1:4">
      <c r="A34" s="961" t="s">
        <v>301</v>
      </c>
      <c r="B34" s="961" t="s">
        <v>1222</v>
      </c>
      <c r="C34" s="961" t="s">
        <v>1221</v>
      </c>
      <c r="D34" s="961">
        <v>11</v>
      </c>
    </row>
    <row r="35" spans="1:4">
      <c r="A35" s="961" t="s">
        <v>358</v>
      </c>
      <c r="B35" s="961" t="s">
        <v>854</v>
      </c>
      <c r="C35" s="961" t="s">
        <v>853</v>
      </c>
      <c r="D35" s="961">
        <v>16</v>
      </c>
    </row>
    <row r="36" spans="1:4">
      <c r="A36" s="961" t="s">
        <v>366</v>
      </c>
      <c r="B36" s="961" t="s">
        <v>856</v>
      </c>
      <c r="C36" s="961" t="s">
        <v>855</v>
      </c>
      <c r="D36" s="961">
        <v>16</v>
      </c>
    </row>
    <row r="37" spans="1:4">
      <c r="A37" s="961" t="s">
        <v>226</v>
      </c>
      <c r="B37" s="961" t="s">
        <v>971</v>
      </c>
      <c r="C37" s="961" t="s">
        <v>970</v>
      </c>
      <c r="D37" s="961">
        <v>17</v>
      </c>
    </row>
  </sheetData>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AO75"/>
  <sheetViews>
    <sheetView workbookViewId="0">
      <selection activeCell="D45" sqref="D45"/>
    </sheetView>
  </sheetViews>
  <sheetFormatPr defaultColWidth="9" defaultRowHeight="14.25"/>
  <sheetData>
    <row r="1" ht="31.5" spans="1:24">
      <c r="A1" s="943" t="s">
        <v>95</v>
      </c>
      <c r="B1" s="943"/>
      <c r="C1" s="943"/>
      <c r="D1" s="943"/>
      <c r="E1" s="943"/>
      <c r="F1" s="943"/>
      <c r="G1" s="943"/>
      <c r="H1" s="943"/>
      <c r="I1" s="943"/>
      <c r="J1" s="943"/>
      <c r="K1" s="943"/>
      <c r="L1" s="943"/>
      <c r="M1" s="943"/>
      <c r="N1" s="943"/>
      <c r="O1" s="943"/>
      <c r="P1" s="953"/>
      <c r="Q1" s="953"/>
      <c r="R1" s="953"/>
      <c r="S1" s="953"/>
      <c r="T1" s="956"/>
      <c r="U1" s="956"/>
      <c r="V1" s="956"/>
      <c r="W1" s="956"/>
      <c r="X1" s="956"/>
    </row>
    <row r="2" ht="18.75" spans="1:24">
      <c r="A2" s="944" t="s">
        <v>216</v>
      </c>
      <c r="B2" s="944"/>
      <c r="C2" s="944"/>
      <c r="D2" s="944"/>
      <c r="E2" s="944"/>
      <c r="F2" s="944"/>
      <c r="G2" s="944"/>
      <c r="H2" s="944"/>
      <c r="I2" s="944"/>
      <c r="J2" s="944"/>
      <c r="K2" s="944"/>
      <c r="L2" s="944"/>
      <c r="M2" s="944"/>
      <c r="N2" s="944"/>
      <c r="O2" s="954" t="s">
        <v>99</v>
      </c>
      <c r="P2" s="953"/>
      <c r="Q2" s="953"/>
      <c r="R2" s="953"/>
      <c r="S2" s="953"/>
      <c r="T2" s="956"/>
      <c r="U2" s="956"/>
      <c r="V2" s="956"/>
      <c r="W2" s="956"/>
      <c r="X2" s="956"/>
    </row>
    <row r="3" ht="18.75" spans="1:24">
      <c r="A3" s="945"/>
      <c r="B3" s="944"/>
      <c r="C3" s="944"/>
      <c r="D3" s="944"/>
      <c r="E3" s="944"/>
      <c r="F3" s="944"/>
      <c r="G3" s="944"/>
      <c r="H3" s="944"/>
      <c r="I3" s="944"/>
      <c r="J3" s="944"/>
      <c r="K3" s="944"/>
      <c r="L3" s="944"/>
      <c r="M3" s="944"/>
      <c r="N3" s="945"/>
      <c r="O3" s="930"/>
      <c r="P3" s="953"/>
      <c r="Q3" s="953"/>
      <c r="R3" s="953"/>
      <c r="S3" s="953"/>
      <c r="T3" s="956"/>
      <c r="U3" s="956"/>
      <c r="V3" s="956"/>
      <c r="W3" s="956"/>
      <c r="X3" s="956"/>
    </row>
    <row r="4" ht="21.75" customHeight="1" spans="1:24">
      <c r="A4" s="946" t="s">
        <v>2700</v>
      </c>
      <c r="B4" s="946"/>
      <c r="C4" s="946"/>
      <c r="D4" s="946"/>
      <c r="E4" s="946"/>
      <c r="F4" s="946"/>
      <c r="G4" s="946"/>
      <c r="H4" s="946"/>
      <c r="I4" s="946"/>
      <c r="J4" s="946"/>
      <c r="K4" s="946"/>
      <c r="L4" s="946"/>
      <c r="M4" s="946"/>
      <c r="N4" s="946"/>
      <c r="O4" s="945"/>
      <c r="P4" s="953"/>
      <c r="Q4" s="953"/>
      <c r="R4" s="953"/>
      <c r="S4" s="953"/>
      <c r="T4" s="956"/>
      <c r="U4" s="956"/>
      <c r="V4" s="956"/>
      <c r="W4" s="956"/>
      <c r="X4" s="956"/>
    </row>
    <row r="5" ht="33.75" spans="1:24">
      <c r="A5" s="947"/>
      <c r="B5" s="948"/>
      <c r="C5" s="948"/>
      <c r="D5" s="948"/>
      <c r="E5" s="949"/>
      <c r="F5" s="949"/>
      <c r="G5" s="950" t="s">
        <v>2860</v>
      </c>
      <c r="H5" s="949"/>
      <c r="I5" s="949"/>
      <c r="J5" s="949"/>
      <c r="K5" s="948"/>
      <c r="L5" s="948"/>
      <c r="M5" s="948"/>
      <c r="N5" s="947"/>
      <c r="O5" s="947"/>
      <c r="P5" s="955" t="s">
        <v>2861</v>
      </c>
      <c r="Q5" s="957"/>
      <c r="R5" s="957"/>
      <c r="S5" s="957"/>
      <c r="T5" s="958" t="s">
        <v>2862</v>
      </c>
      <c r="U5" s="947"/>
      <c r="V5" s="947"/>
      <c r="W5" s="947"/>
      <c r="X5" s="947"/>
    </row>
    <row r="6" ht="36" spans="1:24">
      <c r="A6" s="916" t="s">
        <v>2863</v>
      </c>
      <c r="B6" s="925" t="s">
        <v>2864</v>
      </c>
      <c r="C6" s="925" t="s">
        <v>2865</v>
      </c>
      <c r="D6" s="925" t="s">
        <v>2866</v>
      </c>
      <c r="E6" s="925" t="s">
        <v>2867</v>
      </c>
      <c r="F6" s="925" t="s">
        <v>2868</v>
      </c>
      <c r="G6" s="925" t="s">
        <v>2869</v>
      </c>
      <c r="H6" s="925" t="s">
        <v>2870</v>
      </c>
      <c r="I6" s="925" t="s">
        <v>2871</v>
      </c>
      <c r="J6" s="925" t="s">
        <v>2872</v>
      </c>
      <c r="K6" s="925" t="s">
        <v>2873</v>
      </c>
      <c r="L6" s="925" t="s">
        <v>2874</v>
      </c>
      <c r="M6" s="925" t="s">
        <v>2875</v>
      </c>
      <c r="N6" s="925" t="s">
        <v>2876</v>
      </c>
      <c r="O6" s="925" t="s">
        <v>2877</v>
      </c>
      <c r="P6" s="925" t="s">
        <v>2878</v>
      </c>
      <c r="Q6" s="925" t="s">
        <v>2879</v>
      </c>
      <c r="R6" s="925" t="s">
        <v>2880</v>
      </c>
      <c r="S6" s="925" t="s">
        <v>2881</v>
      </c>
      <c r="T6" s="925" t="s">
        <v>2882</v>
      </c>
      <c r="U6" s="925" t="s">
        <v>2883</v>
      </c>
      <c r="V6" s="925" t="s">
        <v>2884</v>
      </c>
      <c r="W6" s="935" t="s">
        <v>2885</v>
      </c>
      <c r="X6" s="935" t="s">
        <v>2886</v>
      </c>
    </row>
    <row r="7" spans="1:24">
      <c r="A7" s="922">
        <v>0.5</v>
      </c>
      <c r="B7" s="951" t="s">
        <v>251</v>
      </c>
      <c r="C7" s="951" t="s">
        <v>251</v>
      </c>
      <c r="D7" s="951" t="s">
        <v>251</v>
      </c>
      <c r="E7" s="951">
        <v>288.67</v>
      </c>
      <c r="F7" s="951">
        <v>234.41</v>
      </c>
      <c r="G7" s="951" t="s">
        <v>251</v>
      </c>
      <c r="H7" s="951">
        <v>420.56</v>
      </c>
      <c r="I7" s="951" t="s">
        <v>251</v>
      </c>
      <c r="J7" s="951" t="s">
        <v>251</v>
      </c>
      <c r="K7" s="951">
        <v>146.83</v>
      </c>
      <c r="L7" s="951" t="s">
        <v>251</v>
      </c>
      <c r="M7" s="951" t="s">
        <v>251</v>
      </c>
      <c r="N7" s="951" t="s">
        <v>251</v>
      </c>
      <c r="O7" s="951" t="s">
        <v>251</v>
      </c>
      <c r="P7" s="951" t="s">
        <v>251</v>
      </c>
      <c r="Q7" s="951" t="s">
        <v>251</v>
      </c>
      <c r="R7" s="951" t="s">
        <v>251</v>
      </c>
      <c r="S7" s="951" t="s">
        <v>251</v>
      </c>
      <c r="T7" s="951" t="s">
        <v>251</v>
      </c>
      <c r="U7" s="951" t="s">
        <v>251</v>
      </c>
      <c r="V7" s="951" t="s">
        <v>251</v>
      </c>
      <c r="W7" s="951" t="s">
        <v>251</v>
      </c>
      <c r="X7" s="951" t="s">
        <v>251</v>
      </c>
    </row>
    <row r="8" spans="1:24">
      <c r="A8" s="922">
        <v>1</v>
      </c>
      <c r="B8" s="951" t="s">
        <v>251</v>
      </c>
      <c r="C8" s="951" t="s">
        <v>251</v>
      </c>
      <c r="D8" s="951" t="s">
        <v>251</v>
      </c>
      <c r="E8" s="951">
        <v>313.78</v>
      </c>
      <c r="F8" s="951">
        <v>285.64</v>
      </c>
      <c r="G8" s="951" t="s">
        <v>251</v>
      </c>
      <c r="H8" s="951">
        <v>534.17</v>
      </c>
      <c r="I8" s="951" t="s">
        <v>251</v>
      </c>
      <c r="J8" s="951" t="s">
        <v>251</v>
      </c>
      <c r="K8" s="951">
        <v>159.49</v>
      </c>
      <c r="L8" s="951" t="s">
        <v>251</v>
      </c>
      <c r="M8" s="951" t="s">
        <v>251</v>
      </c>
      <c r="N8" s="951" t="s">
        <v>251</v>
      </c>
      <c r="O8" s="951" t="s">
        <v>251</v>
      </c>
      <c r="P8" s="951" t="s">
        <v>251</v>
      </c>
      <c r="Q8" s="951" t="s">
        <v>251</v>
      </c>
      <c r="R8" s="951" t="s">
        <v>251</v>
      </c>
      <c r="S8" s="951" t="s">
        <v>251</v>
      </c>
      <c r="T8" s="951" t="s">
        <v>251</v>
      </c>
      <c r="U8" s="951" t="s">
        <v>251</v>
      </c>
      <c r="V8" s="951" t="s">
        <v>251</v>
      </c>
      <c r="W8" s="951" t="s">
        <v>251</v>
      </c>
      <c r="X8" s="951" t="s">
        <v>251</v>
      </c>
    </row>
    <row r="9" spans="1:24">
      <c r="A9" s="922">
        <v>1.5</v>
      </c>
      <c r="B9" s="951" t="s">
        <v>251</v>
      </c>
      <c r="C9" s="951" t="s">
        <v>251</v>
      </c>
      <c r="D9" s="951" t="s">
        <v>251</v>
      </c>
      <c r="E9" s="951">
        <v>342.34</v>
      </c>
      <c r="F9" s="951">
        <v>323.52</v>
      </c>
      <c r="G9" s="951" t="s">
        <v>251</v>
      </c>
      <c r="H9" s="951">
        <v>654.24</v>
      </c>
      <c r="I9" s="951" t="s">
        <v>251</v>
      </c>
      <c r="J9" s="951" t="s">
        <v>251</v>
      </c>
      <c r="K9" s="951">
        <v>174.51</v>
      </c>
      <c r="L9" s="951" t="s">
        <v>251</v>
      </c>
      <c r="M9" s="951" t="s">
        <v>251</v>
      </c>
      <c r="N9" s="951" t="s">
        <v>251</v>
      </c>
      <c r="O9" s="951" t="s">
        <v>251</v>
      </c>
      <c r="P9" s="951" t="s">
        <v>251</v>
      </c>
      <c r="Q9" s="951" t="s">
        <v>251</v>
      </c>
      <c r="R9" s="951" t="s">
        <v>251</v>
      </c>
      <c r="S9" s="951" t="s">
        <v>251</v>
      </c>
      <c r="T9" s="951" t="s">
        <v>251</v>
      </c>
      <c r="U9" s="951" t="s">
        <v>251</v>
      </c>
      <c r="V9" s="951" t="s">
        <v>251</v>
      </c>
      <c r="W9" s="951" t="s">
        <v>251</v>
      </c>
      <c r="X9" s="951" t="s">
        <v>251</v>
      </c>
    </row>
    <row r="10" spans="1:24">
      <c r="A10" s="922">
        <v>2</v>
      </c>
      <c r="B10" s="951" t="s">
        <v>251</v>
      </c>
      <c r="C10" s="951" t="s">
        <v>251</v>
      </c>
      <c r="D10" s="951" t="s">
        <v>251</v>
      </c>
      <c r="E10" s="951">
        <v>370.9</v>
      </c>
      <c r="F10" s="951">
        <v>361.41</v>
      </c>
      <c r="G10" s="951" t="s">
        <v>251</v>
      </c>
      <c r="H10" s="951">
        <v>774.3</v>
      </c>
      <c r="I10" s="951" t="s">
        <v>251</v>
      </c>
      <c r="J10" s="951" t="s">
        <v>251</v>
      </c>
      <c r="K10" s="951">
        <v>189.53</v>
      </c>
      <c r="L10" s="951" t="s">
        <v>251</v>
      </c>
      <c r="M10" s="951" t="s">
        <v>251</v>
      </c>
      <c r="N10" s="951" t="s">
        <v>251</v>
      </c>
      <c r="O10" s="951" t="s">
        <v>251</v>
      </c>
      <c r="P10" s="951" t="s">
        <v>251</v>
      </c>
      <c r="Q10" s="951" t="s">
        <v>251</v>
      </c>
      <c r="R10" s="951" t="s">
        <v>251</v>
      </c>
      <c r="S10" s="951" t="s">
        <v>251</v>
      </c>
      <c r="T10" s="951" t="s">
        <v>251</v>
      </c>
      <c r="U10" s="951" t="s">
        <v>251</v>
      </c>
      <c r="V10" s="951" t="s">
        <v>251</v>
      </c>
      <c r="W10" s="951" t="s">
        <v>251</v>
      </c>
      <c r="X10" s="951" t="s">
        <v>251</v>
      </c>
    </row>
    <row r="11" spans="1:24">
      <c r="A11" s="922">
        <v>2.5</v>
      </c>
      <c r="B11" s="951" t="s">
        <v>251</v>
      </c>
      <c r="C11" s="951" t="s">
        <v>251</v>
      </c>
      <c r="D11" s="951" t="s">
        <v>251</v>
      </c>
      <c r="E11" s="951">
        <v>399.46</v>
      </c>
      <c r="F11" s="951">
        <v>399.29</v>
      </c>
      <c r="G11" s="951" t="s">
        <v>251</v>
      </c>
      <c r="H11" s="951">
        <v>894.36</v>
      </c>
      <c r="I11" s="951" t="s">
        <v>251</v>
      </c>
      <c r="J11" s="951" t="s">
        <v>251</v>
      </c>
      <c r="K11" s="951">
        <v>204.54</v>
      </c>
      <c r="L11" s="951" t="s">
        <v>251</v>
      </c>
      <c r="M11" s="951" t="s">
        <v>251</v>
      </c>
      <c r="N11" s="951" t="s">
        <v>251</v>
      </c>
      <c r="O11" s="951" t="s">
        <v>251</v>
      </c>
      <c r="P11" s="951" t="s">
        <v>251</v>
      </c>
      <c r="Q11" s="951" t="s">
        <v>251</v>
      </c>
      <c r="R11" s="951" t="s">
        <v>251</v>
      </c>
      <c r="S11" s="951" t="s">
        <v>251</v>
      </c>
      <c r="T11" s="951" t="s">
        <v>251</v>
      </c>
      <c r="U11" s="951" t="s">
        <v>251</v>
      </c>
      <c r="V11" s="951" t="s">
        <v>251</v>
      </c>
      <c r="W11" s="951" t="s">
        <v>251</v>
      </c>
      <c r="X11" s="951" t="s">
        <v>251</v>
      </c>
    </row>
    <row r="12" spans="1:24">
      <c r="A12" s="922">
        <v>3</v>
      </c>
      <c r="B12" s="951" t="s">
        <v>251</v>
      </c>
      <c r="C12" s="951" t="s">
        <v>251</v>
      </c>
      <c r="D12" s="951" t="s">
        <v>251</v>
      </c>
      <c r="E12" s="951">
        <v>452</v>
      </c>
      <c r="F12" s="951">
        <v>447.31</v>
      </c>
      <c r="G12" s="951" t="s">
        <v>251</v>
      </c>
      <c r="H12" s="951">
        <v>1010.4</v>
      </c>
      <c r="I12" s="951" t="s">
        <v>251</v>
      </c>
      <c r="J12" s="951" t="s">
        <v>251</v>
      </c>
      <c r="K12" s="951">
        <v>231.61</v>
      </c>
      <c r="L12" s="951" t="s">
        <v>251</v>
      </c>
      <c r="M12" s="951" t="s">
        <v>251</v>
      </c>
      <c r="N12" s="951" t="s">
        <v>251</v>
      </c>
      <c r="O12" s="951" t="s">
        <v>251</v>
      </c>
      <c r="P12" s="951" t="s">
        <v>251</v>
      </c>
      <c r="Q12" s="951" t="s">
        <v>251</v>
      </c>
      <c r="R12" s="951" t="s">
        <v>251</v>
      </c>
      <c r="S12" s="951" t="s">
        <v>251</v>
      </c>
      <c r="T12" s="951" t="s">
        <v>251</v>
      </c>
      <c r="U12" s="951" t="s">
        <v>251</v>
      </c>
      <c r="V12" s="951" t="s">
        <v>251</v>
      </c>
      <c r="W12" s="951" t="s">
        <v>251</v>
      </c>
      <c r="X12" s="951" t="s">
        <v>251</v>
      </c>
    </row>
    <row r="13" spans="1:24">
      <c r="A13" s="922">
        <v>3.5</v>
      </c>
      <c r="B13" s="951" t="s">
        <v>251</v>
      </c>
      <c r="C13" s="951" t="s">
        <v>251</v>
      </c>
      <c r="D13" s="951" t="s">
        <v>251</v>
      </c>
      <c r="E13" s="951">
        <v>502.71</v>
      </c>
      <c r="F13" s="951">
        <v>496.89</v>
      </c>
      <c r="G13" s="951" t="s">
        <v>251</v>
      </c>
      <c r="H13" s="951">
        <v>1120.19</v>
      </c>
      <c r="I13" s="951" t="s">
        <v>251</v>
      </c>
      <c r="J13" s="951" t="s">
        <v>251</v>
      </c>
      <c r="K13" s="951">
        <v>257.79</v>
      </c>
      <c r="L13" s="951" t="s">
        <v>251</v>
      </c>
      <c r="M13" s="951" t="s">
        <v>251</v>
      </c>
      <c r="N13" s="951" t="s">
        <v>251</v>
      </c>
      <c r="O13" s="951" t="s">
        <v>251</v>
      </c>
      <c r="P13" s="951" t="s">
        <v>251</v>
      </c>
      <c r="Q13" s="951" t="s">
        <v>251</v>
      </c>
      <c r="R13" s="951" t="s">
        <v>251</v>
      </c>
      <c r="S13" s="951" t="s">
        <v>251</v>
      </c>
      <c r="T13" s="951" t="s">
        <v>251</v>
      </c>
      <c r="U13" s="951" t="s">
        <v>251</v>
      </c>
      <c r="V13" s="951" t="s">
        <v>251</v>
      </c>
      <c r="W13" s="951" t="s">
        <v>251</v>
      </c>
      <c r="X13" s="951" t="s">
        <v>251</v>
      </c>
    </row>
    <row r="14" spans="1:24">
      <c r="A14" s="922">
        <v>4</v>
      </c>
      <c r="B14" s="951" t="s">
        <v>251</v>
      </c>
      <c r="C14" s="951" t="s">
        <v>251</v>
      </c>
      <c r="D14" s="951" t="s">
        <v>251</v>
      </c>
      <c r="E14" s="951">
        <v>553.42</v>
      </c>
      <c r="F14" s="951">
        <v>546.47</v>
      </c>
      <c r="G14" s="951" t="s">
        <v>251</v>
      </c>
      <c r="H14" s="951">
        <v>1229.97</v>
      </c>
      <c r="I14" s="951" t="s">
        <v>251</v>
      </c>
      <c r="J14" s="951" t="s">
        <v>251</v>
      </c>
      <c r="K14" s="951">
        <v>283.98</v>
      </c>
      <c r="L14" s="951" t="s">
        <v>251</v>
      </c>
      <c r="M14" s="951" t="s">
        <v>251</v>
      </c>
      <c r="N14" s="951" t="s">
        <v>251</v>
      </c>
      <c r="O14" s="951" t="s">
        <v>251</v>
      </c>
      <c r="P14" s="951" t="s">
        <v>251</v>
      </c>
      <c r="Q14" s="951" t="s">
        <v>251</v>
      </c>
      <c r="R14" s="951" t="s">
        <v>251</v>
      </c>
      <c r="S14" s="951" t="s">
        <v>251</v>
      </c>
      <c r="T14" s="951" t="s">
        <v>251</v>
      </c>
      <c r="U14" s="951" t="s">
        <v>251</v>
      </c>
      <c r="V14" s="951" t="s">
        <v>251</v>
      </c>
      <c r="W14" s="951" t="s">
        <v>251</v>
      </c>
      <c r="X14" s="951" t="s">
        <v>251</v>
      </c>
    </row>
    <row r="15" spans="1:24">
      <c r="A15" s="922">
        <v>4.5</v>
      </c>
      <c r="B15" s="951" t="s">
        <v>251</v>
      </c>
      <c r="C15" s="951" t="s">
        <v>251</v>
      </c>
      <c r="D15" s="951" t="s">
        <v>251</v>
      </c>
      <c r="E15" s="951">
        <v>604.13</v>
      </c>
      <c r="F15" s="951">
        <v>596.05</v>
      </c>
      <c r="G15" s="951" t="s">
        <v>251</v>
      </c>
      <c r="H15" s="951">
        <v>1339.76</v>
      </c>
      <c r="I15" s="951" t="s">
        <v>251</v>
      </c>
      <c r="J15" s="951" t="s">
        <v>251</v>
      </c>
      <c r="K15" s="951">
        <v>310.16</v>
      </c>
      <c r="L15" s="951" t="s">
        <v>251</v>
      </c>
      <c r="M15" s="951" t="s">
        <v>251</v>
      </c>
      <c r="N15" s="951" t="s">
        <v>251</v>
      </c>
      <c r="O15" s="951" t="s">
        <v>251</v>
      </c>
      <c r="P15" s="951" t="s">
        <v>251</v>
      </c>
      <c r="Q15" s="951" t="s">
        <v>251</v>
      </c>
      <c r="R15" s="951" t="s">
        <v>251</v>
      </c>
      <c r="S15" s="951" t="s">
        <v>251</v>
      </c>
      <c r="T15" s="951" t="s">
        <v>251</v>
      </c>
      <c r="U15" s="951" t="s">
        <v>251</v>
      </c>
      <c r="V15" s="951" t="s">
        <v>251</v>
      </c>
      <c r="W15" s="951" t="s">
        <v>251</v>
      </c>
      <c r="X15" s="951" t="s">
        <v>251</v>
      </c>
    </row>
    <row r="16" spans="1:24">
      <c r="A16" s="922">
        <v>5</v>
      </c>
      <c r="B16" s="951" t="s">
        <v>251</v>
      </c>
      <c r="C16" s="951" t="s">
        <v>251</v>
      </c>
      <c r="D16" s="951" t="s">
        <v>251</v>
      </c>
      <c r="E16" s="951">
        <v>654.84</v>
      </c>
      <c r="F16" s="951">
        <v>645.63</v>
      </c>
      <c r="G16" s="951" t="s">
        <v>251</v>
      </c>
      <c r="H16" s="951">
        <v>1449.55</v>
      </c>
      <c r="I16" s="951" t="s">
        <v>251</v>
      </c>
      <c r="J16" s="951" t="s">
        <v>251</v>
      </c>
      <c r="K16" s="951">
        <v>336.35</v>
      </c>
      <c r="L16" s="951" t="s">
        <v>251</v>
      </c>
      <c r="M16" s="951" t="s">
        <v>251</v>
      </c>
      <c r="N16" s="951" t="s">
        <v>251</v>
      </c>
      <c r="O16" s="951" t="s">
        <v>251</v>
      </c>
      <c r="P16" s="951" t="s">
        <v>251</v>
      </c>
      <c r="Q16" s="951" t="s">
        <v>251</v>
      </c>
      <c r="R16" s="951" t="s">
        <v>251</v>
      </c>
      <c r="S16" s="951" t="s">
        <v>251</v>
      </c>
      <c r="T16" s="951" t="s">
        <v>251</v>
      </c>
      <c r="U16" s="951" t="s">
        <v>251</v>
      </c>
      <c r="V16" s="951" t="s">
        <v>251</v>
      </c>
      <c r="W16" s="951" t="s">
        <v>251</v>
      </c>
      <c r="X16" s="951" t="s">
        <v>251</v>
      </c>
    </row>
    <row r="17" spans="1:24">
      <c r="A17" s="922">
        <v>5.5</v>
      </c>
      <c r="B17" s="951" t="s">
        <v>251</v>
      </c>
      <c r="C17" s="951" t="s">
        <v>251</v>
      </c>
      <c r="D17" s="951" t="s">
        <v>251</v>
      </c>
      <c r="E17" s="951">
        <v>684.95</v>
      </c>
      <c r="F17" s="951">
        <v>684.82</v>
      </c>
      <c r="G17" s="951" t="s">
        <v>251</v>
      </c>
      <c r="H17" s="951">
        <v>1493.79</v>
      </c>
      <c r="I17" s="951" t="s">
        <v>251</v>
      </c>
      <c r="J17" s="951" t="s">
        <v>251</v>
      </c>
      <c r="K17" s="951">
        <v>352.39</v>
      </c>
      <c r="L17" s="951" t="s">
        <v>251</v>
      </c>
      <c r="M17" s="951" t="s">
        <v>251</v>
      </c>
      <c r="N17" s="951" t="s">
        <v>251</v>
      </c>
      <c r="O17" s="951" t="s">
        <v>251</v>
      </c>
      <c r="P17" s="951" t="s">
        <v>251</v>
      </c>
      <c r="Q17" s="951" t="s">
        <v>251</v>
      </c>
      <c r="R17" s="951" t="s">
        <v>251</v>
      </c>
      <c r="S17" s="951" t="s">
        <v>251</v>
      </c>
      <c r="T17" s="951" t="s">
        <v>251</v>
      </c>
      <c r="U17" s="951" t="s">
        <v>251</v>
      </c>
      <c r="V17" s="951" t="s">
        <v>251</v>
      </c>
      <c r="W17" s="951" t="s">
        <v>251</v>
      </c>
      <c r="X17" s="951" t="s">
        <v>251</v>
      </c>
    </row>
    <row r="18" spans="1:24">
      <c r="A18" s="922">
        <v>6</v>
      </c>
      <c r="B18" s="951" t="s">
        <v>251</v>
      </c>
      <c r="C18" s="951" t="s">
        <v>251</v>
      </c>
      <c r="D18" s="951" t="s">
        <v>251</v>
      </c>
      <c r="E18" s="951">
        <v>719</v>
      </c>
      <c r="F18" s="951">
        <v>717.96</v>
      </c>
      <c r="G18" s="951" t="s">
        <v>251</v>
      </c>
      <c r="H18" s="951">
        <v>1546.31</v>
      </c>
      <c r="I18" s="951" t="s">
        <v>251</v>
      </c>
      <c r="J18" s="951" t="s">
        <v>251</v>
      </c>
      <c r="K18" s="951">
        <v>370.19</v>
      </c>
      <c r="L18" s="951" t="s">
        <v>251</v>
      </c>
      <c r="M18" s="951" t="s">
        <v>251</v>
      </c>
      <c r="N18" s="951" t="s">
        <v>251</v>
      </c>
      <c r="O18" s="951" t="s">
        <v>251</v>
      </c>
      <c r="P18" s="951" t="s">
        <v>251</v>
      </c>
      <c r="Q18" s="951" t="s">
        <v>251</v>
      </c>
      <c r="R18" s="951" t="s">
        <v>251</v>
      </c>
      <c r="S18" s="951" t="s">
        <v>251</v>
      </c>
      <c r="T18" s="951" t="s">
        <v>251</v>
      </c>
      <c r="U18" s="951" t="s">
        <v>251</v>
      </c>
      <c r="V18" s="951" t="s">
        <v>251</v>
      </c>
      <c r="W18" s="951" t="s">
        <v>251</v>
      </c>
      <c r="X18" s="951" t="s">
        <v>251</v>
      </c>
    </row>
    <row r="19" spans="1:24">
      <c r="A19" s="922">
        <v>6.5</v>
      </c>
      <c r="B19" s="951" t="s">
        <v>251</v>
      </c>
      <c r="C19" s="951" t="s">
        <v>251</v>
      </c>
      <c r="D19" s="951" t="s">
        <v>251</v>
      </c>
      <c r="E19" s="951">
        <v>753.05</v>
      </c>
      <c r="F19" s="951">
        <v>751.11</v>
      </c>
      <c r="G19" s="951" t="s">
        <v>251</v>
      </c>
      <c r="H19" s="951">
        <v>1598.84</v>
      </c>
      <c r="I19" s="951" t="s">
        <v>251</v>
      </c>
      <c r="J19" s="951" t="s">
        <v>251</v>
      </c>
      <c r="K19" s="951">
        <v>387.98</v>
      </c>
      <c r="L19" s="951" t="s">
        <v>251</v>
      </c>
      <c r="M19" s="951" t="s">
        <v>251</v>
      </c>
      <c r="N19" s="951" t="s">
        <v>251</v>
      </c>
      <c r="O19" s="951" t="s">
        <v>251</v>
      </c>
      <c r="P19" s="951" t="s">
        <v>251</v>
      </c>
      <c r="Q19" s="951" t="s">
        <v>251</v>
      </c>
      <c r="R19" s="951" t="s">
        <v>251</v>
      </c>
      <c r="S19" s="951" t="s">
        <v>251</v>
      </c>
      <c r="T19" s="951" t="s">
        <v>251</v>
      </c>
      <c r="U19" s="951" t="s">
        <v>251</v>
      </c>
      <c r="V19" s="951" t="s">
        <v>251</v>
      </c>
      <c r="W19" s="951" t="s">
        <v>251</v>
      </c>
      <c r="X19" s="951" t="s">
        <v>251</v>
      </c>
    </row>
    <row r="20" spans="1:24">
      <c r="A20" s="922">
        <v>7</v>
      </c>
      <c r="B20" s="951" t="s">
        <v>251</v>
      </c>
      <c r="C20" s="951" t="s">
        <v>251</v>
      </c>
      <c r="D20" s="951" t="s">
        <v>251</v>
      </c>
      <c r="E20" s="951">
        <v>787.1</v>
      </c>
      <c r="F20" s="951">
        <v>784.25</v>
      </c>
      <c r="G20" s="951" t="s">
        <v>251</v>
      </c>
      <c r="H20" s="951">
        <v>1651.36</v>
      </c>
      <c r="I20" s="951" t="s">
        <v>251</v>
      </c>
      <c r="J20" s="951" t="s">
        <v>251</v>
      </c>
      <c r="K20" s="951">
        <v>405.78</v>
      </c>
      <c r="L20" s="951" t="s">
        <v>251</v>
      </c>
      <c r="M20" s="951" t="s">
        <v>251</v>
      </c>
      <c r="N20" s="951" t="s">
        <v>251</v>
      </c>
      <c r="O20" s="951" t="s">
        <v>251</v>
      </c>
      <c r="P20" s="951" t="s">
        <v>251</v>
      </c>
      <c r="Q20" s="951" t="s">
        <v>251</v>
      </c>
      <c r="R20" s="951" t="s">
        <v>251</v>
      </c>
      <c r="S20" s="951" t="s">
        <v>251</v>
      </c>
      <c r="T20" s="951" t="s">
        <v>251</v>
      </c>
      <c r="U20" s="951" t="s">
        <v>251</v>
      </c>
      <c r="V20" s="951" t="s">
        <v>251</v>
      </c>
      <c r="W20" s="951" t="s">
        <v>251</v>
      </c>
      <c r="X20" s="951" t="s">
        <v>251</v>
      </c>
    </row>
    <row r="21" spans="1:24">
      <c r="A21" s="922">
        <v>7.5</v>
      </c>
      <c r="B21" s="951" t="s">
        <v>251</v>
      </c>
      <c r="C21" s="951" t="s">
        <v>251</v>
      </c>
      <c r="D21" s="951" t="s">
        <v>251</v>
      </c>
      <c r="E21" s="951">
        <v>821.15</v>
      </c>
      <c r="F21" s="951">
        <v>817.39</v>
      </c>
      <c r="G21" s="951" t="s">
        <v>251</v>
      </c>
      <c r="H21" s="951">
        <v>1703.88</v>
      </c>
      <c r="I21" s="951" t="s">
        <v>251</v>
      </c>
      <c r="J21" s="951" t="s">
        <v>251</v>
      </c>
      <c r="K21" s="951">
        <v>423.57</v>
      </c>
      <c r="L21" s="951" t="s">
        <v>251</v>
      </c>
      <c r="M21" s="951" t="s">
        <v>251</v>
      </c>
      <c r="N21" s="951" t="s">
        <v>251</v>
      </c>
      <c r="O21" s="951" t="s">
        <v>251</v>
      </c>
      <c r="P21" s="951" t="s">
        <v>251</v>
      </c>
      <c r="Q21" s="951" t="s">
        <v>251</v>
      </c>
      <c r="R21" s="951" t="s">
        <v>251</v>
      </c>
      <c r="S21" s="951" t="s">
        <v>251</v>
      </c>
      <c r="T21" s="951" t="s">
        <v>251</v>
      </c>
      <c r="U21" s="951" t="s">
        <v>251</v>
      </c>
      <c r="V21" s="951" t="s">
        <v>251</v>
      </c>
      <c r="W21" s="951" t="s">
        <v>251</v>
      </c>
      <c r="X21" s="951" t="s">
        <v>251</v>
      </c>
    </row>
    <row r="22" spans="1:24">
      <c r="A22" s="922">
        <v>8</v>
      </c>
      <c r="B22" s="951" t="s">
        <v>251</v>
      </c>
      <c r="C22" s="951" t="s">
        <v>251</v>
      </c>
      <c r="D22" s="951" t="s">
        <v>251</v>
      </c>
      <c r="E22" s="951">
        <v>855.2</v>
      </c>
      <c r="F22" s="951">
        <v>850.54</v>
      </c>
      <c r="G22" s="951" t="s">
        <v>251</v>
      </c>
      <c r="H22" s="951">
        <v>1756.4</v>
      </c>
      <c r="I22" s="951" t="s">
        <v>251</v>
      </c>
      <c r="J22" s="951" t="s">
        <v>251</v>
      </c>
      <c r="K22" s="951">
        <v>441.37</v>
      </c>
      <c r="L22" s="951" t="s">
        <v>251</v>
      </c>
      <c r="M22" s="951" t="s">
        <v>251</v>
      </c>
      <c r="N22" s="951" t="s">
        <v>251</v>
      </c>
      <c r="O22" s="951" t="s">
        <v>251</v>
      </c>
      <c r="P22" s="951" t="s">
        <v>251</v>
      </c>
      <c r="Q22" s="951" t="s">
        <v>251</v>
      </c>
      <c r="R22" s="951" t="s">
        <v>251</v>
      </c>
      <c r="S22" s="951" t="s">
        <v>251</v>
      </c>
      <c r="T22" s="951" t="s">
        <v>251</v>
      </c>
      <c r="U22" s="951" t="s">
        <v>251</v>
      </c>
      <c r="V22" s="951" t="s">
        <v>251</v>
      </c>
      <c r="W22" s="951" t="s">
        <v>251</v>
      </c>
      <c r="X22" s="951" t="s">
        <v>251</v>
      </c>
    </row>
    <row r="23" spans="1:24">
      <c r="A23" s="922">
        <v>8.5</v>
      </c>
      <c r="B23" s="951" t="s">
        <v>251</v>
      </c>
      <c r="C23" s="951" t="s">
        <v>251</v>
      </c>
      <c r="D23" s="951" t="s">
        <v>251</v>
      </c>
      <c r="E23" s="951">
        <v>889.24</v>
      </c>
      <c r="F23" s="951">
        <v>883.68</v>
      </c>
      <c r="G23" s="951" t="s">
        <v>251</v>
      </c>
      <c r="H23" s="951">
        <v>1808.93</v>
      </c>
      <c r="I23" s="951" t="s">
        <v>251</v>
      </c>
      <c r="J23" s="951" t="s">
        <v>251</v>
      </c>
      <c r="K23" s="951">
        <v>459.16</v>
      </c>
      <c r="L23" s="951" t="s">
        <v>251</v>
      </c>
      <c r="M23" s="951" t="s">
        <v>251</v>
      </c>
      <c r="N23" s="951" t="s">
        <v>251</v>
      </c>
      <c r="O23" s="951" t="s">
        <v>251</v>
      </c>
      <c r="P23" s="951" t="s">
        <v>251</v>
      </c>
      <c r="Q23" s="951" t="s">
        <v>251</v>
      </c>
      <c r="R23" s="951" t="s">
        <v>251</v>
      </c>
      <c r="S23" s="951" t="s">
        <v>251</v>
      </c>
      <c r="T23" s="951" t="s">
        <v>251</v>
      </c>
      <c r="U23" s="951" t="s">
        <v>251</v>
      </c>
      <c r="V23" s="951" t="s">
        <v>251</v>
      </c>
      <c r="W23" s="951" t="s">
        <v>251</v>
      </c>
      <c r="X23" s="951" t="s">
        <v>251</v>
      </c>
    </row>
    <row r="24" spans="1:24">
      <c r="A24" s="922">
        <v>9</v>
      </c>
      <c r="B24" s="951" t="s">
        <v>251</v>
      </c>
      <c r="C24" s="951" t="s">
        <v>251</v>
      </c>
      <c r="D24" s="951" t="s">
        <v>251</v>
      </c>
      <c r="E24" s="951">
        <v>923.29</v>
      </c>
      <c r="F24" s="951">
        <v>916.82</v>
      </c>
      <c r="G24" s="951" t="s">
        <v>251</v>
      </c>
      <c r="H24" s="951">
        <v>1861.45</v>
      </c>
      <c r="I24" s="951" t="s">
        <v>251</v>
      </c>
      <c r="J24" s="951" t="s">
        <v>251</v>
      </c>
      <c r="K24" s="951">
        <v>476.96</v>
      </c>
      <c r="L24" s="951" t="s">
        <v>251</v>
      </c>
      <c r="M24" s="951" t="s">
        <v>251</v>
      </c>
      <c r="N24" s="951" t="s">
        <v>251</v>
      </c>
      <c r="O24" s="951" t="s">
        <v>251</v>
      </c>
      <c r="P24" s="951" t="s">
        <v>251</v>
      </c>
      <c r="Q24" s="951" t="s">
        <v>251</v>
      </c>
      <c r="R24" s="951" t="s">
        <v>251</v>
      </c>
      <c r="S24" s="951" t="s">
        <v>251</v>
      </c>
      <c r="T24" s="951" t="s">
        <v>251</v>
      </c>
      <c r="U24" s="951" t="s">
        <v>251</v>
      </c>
      <c r="V24" s="951" t="s">
        <v>251</v>
      </c>
      <c r="W24" s="951" t="s">
        <v>251</v>
      </c>
      <c r="X24" s="951" t="s">
        <v>251</v>
      </c>
    </row>
    <row r="25" spans="1:24">
      <c r="A25" s="922">
        <v>9.5</v>
      </c>
      <c r="B25" s="951" t="s">
        <v>251</v>
      </c>
      <c r="C25" s="951" t="s">
        <v>251</v>
      </c>
      <c r="D25" s="951" t="s">
        <v>251</v>
      </c>
      <c r="E25" s="951">
        <v>957.34</v>
      </c>
      <c r="F25" s="951">
        <v>949.97</v>
      </c>
      <c r="G25" s="951" t="s">
        <v>251</v>
      </c>
      <c r="H25" s="951">
        <v>1913.97</v>
      </c>
      <c r="I25" s="951" t="s">
        <v>251</v>
      </c>
      <c r="J25" s="951" t="s">
        <v>251</v>
      </c>
      <c r="K25" s="951">
        <v>494.75</v>
      </c>
      <c r="L25" s="951" t="s">
        <v>251</v>
      </c>
      <c r="M25" s="951" t="s">
        <v>251</v>
      </c>
      <c r="N25" s="951" t="s">
        <v>251</v>
      </c>
      <c r="O25" s="951" t="s">
        <v>251</v>
      </c>
      <c r="P25" s="951" t="s">
        <v>251</v>
      </c>
      <c r="Q25" s="951" t="s">
        <v>251</v>
      </c>
      <c r="R25" s="951" t="s">
        <v>251</v>
      </c>
      <c r="S25" s="951" t="s">
        <v>251</v>
      </c>
      <c r="T25" s="951" t="s">
        <v>251</v>
      </c>
      <c r="U25" s="951" t="s">
        <v>251</v>
      </c>
      <c r="V25" s="951" t="s">
        <v>251</v>
      </c>
      <c r="W25" s="951" t="s">
        <v>251</v>
      </c>
      <c r="X25" s="951" t="s">
        <v>251</v>
      </c>
    </row>
    <row r="26" spans="1:24">
      <c r="A26" s="922">
        <v>10</v>
      </c>
      <c r="B26" s="951" t="s">
        <v>251</v>
      </c>
      <c r="C26" s="951" t="s">
        <v>251</v>
      </c>
      <c r="D26" s="951" t="s">
        <v>251</v>
      </c>
      <c r="E26" s="951">
        <v>991.39</v>
      </c>
      <c r="F26" s="951">
        <v>983.11</v>
      </c>
      <c r="G26" s="951" t="s">
        <v>251</v>
      </c>
      <c r="H26" s="951">
        <v>1966.5</v>
      </c>
      <c r="I26" s="951" t="s">
        <v>251</v>
      </c>
      <c r="J26" s="951" t="s">
        <v>251</v>
      </c>
      <c r="K26" s="951">
        <v>512.55</v>
      </c>
      <c r="L26" s="951" t="s">
        <v>251</v>
      </c>
      <c r="M26" s="951" t="s">
        <v>251</v>
      </c>
      <c r="N26" s="951" t="s">
        <v>251</v>
      </c>
      <c r="O26" s="951" t="s">
        <v>251</v>
      </c>
      <c r="P26" s="951" t="s">
        <v>251</v>
      </c>
      <c r="Q26" s="951" t="s">
        <v>251</v>
      </c>
      <c r="R26" s="951" t="s">
        <v>251</v>
      </c>
      <c r="S26" s="951" t="s">
        <v>251</v>
      </c>
      <c r="T26" s="951" t="s">
        <v>251</v>
      </c>
      <c r="U26" s="951" t="s">
        <v>251</v>
      </c>
      <c r="V26" s="951" t="s">
        <v>251</v>
      </c>
      <c r="W26" s="951" t="s">
        <v>251</v>
      </c>
      <c r="X26" s="951" t="s">
        <v>251</v>
      </c>
    </row>
    <row r="27" spans="1:24">
      <c r="A27" s="922">
        <v>10.5</v>
      </c>
      <c r="B27" s="951" t="s">
        <v>251</v>
      </c>
      <c r="C27" s="951" t="s">
        <v>251</v>
      </c>
      <c r="D27" s="951" t="s">
        <v>251</v>
      </c>
      <c r="E27" s="951">
        <v>1023.51</v>
      </c>
      <c r="F27" s="951">
        <v>1045.42</v>
      </c>
      <c r="G27" s="951" t="s">
        <v>251</v>
      </c>
      <c r="H27" s="951">
        <v>2028.78</v>
      </c>
      <c r="I27" s="951" t="s">
        <v>251</v>
      </c>
      <c r="J27" s="951" t="s">
        <v>251</v>
      </c>
      <c r="K27" s="951">
        <v>544.14</v>
      </c>
      <c r="L27" s="951" t="s">
        <v>251</v>
      </c>
      <c r="M27" s="951" t="s">
        <v>251</v>
      </c>
      <c r="N27" s="951" t="s">
        <v>251</v>
      </c>
      <c r="O27" s="951" t="s">
        <v>251</v>
      </c>
      <c r="P27" s="951" t="s">
        <v>251</v>
      </c>
      <c r="Q27" s="951" t="s">
        <v>251</v>
      </c>
      <c r="R27" s="951" t="s">
        <v>251</v>
      </c>
      <c r="S27" s="951" t="s">
        <v>251</v>
      </c>
      <c r="T27" s="951" t="s">
        <v>251</v>
      </c>
      <c r="U27" s="951" t="s">
        <v>251</v>
      </c>
      <c r="V27" s="951" t="s">
        <v>251</v>
      </c>
      <c r="W27" s="951" t="s">
        <v>251</v>
      </c>
      <c r="X27" s="951" t="s">
        <v>251</v>
      </c>
    </row>
    <row r="28" spans="1:24">
      <c r="A28" s="922">
        <v>11</v>
      </c>
      <c r="B28" s="951" t="s">
        <v>251</v>
      </c>
      <c r="C28" s="951" t="s">
        <v>251</v>
      </c>
      <c r="D28" s="951" t="s">
        <v>251</v>
      </c>
      <c r="E28" s="951">
        <v>1057.28</v>
      </c>
      <c r="F28" s="951">
        <v>1071.64</v>
      </c>
      <c r="G28" s="951" t="s">
        <v>251</v>
      </c>
      <c r="H28" s="951">
        <v>2088.68</v>
      </c>
      <c r="I28" s="951" t="s">
        <v>251</v>
      </c>
      <c r="J28" s="951" t="s">
        <v>251</v>
      </c>
      <c r="K28" s="951">
        <v>562.27</v>
      </c>
      <c r="L28" s="951" t="s">
        <v>251</v>
      </c>
      <c r="M28" s="951" t="s">
        <v>251</v>
      </c>
      <c r="N28" s="951" t="s">
        <v>251</v>
      </c>
      <c r="O28" s="951" t="s">
        <v>251</v>
      </c>
      <c r="P28" s="951" t="s">
        <v>251</v>
      </c>
      <c r="Q28" s="951" t="s">
        <v>251</v>
      </c>
      <c r="R28" s="951" t="s">
        <v>251</v>
      </c>
      <c r="S28" s="951" t="s">
        <v>251</v>
      </c>
      <c r="T28" s="951" t="s">
        <v>251</v>
      </c>
      <c r="U28" s="951" t="s">
        <v>251</v>
      </c>
      <c r="V28" s="951" t="s">
        <v>251</v>
      </c>
      <c r="W28" s="951" t="s">
        <v>251</v>
      </c>
      <c r="X28" s="951" t="s">
        <v>251</v>
      </c>
    </row>
    <row r="29" spans="1:24">
      <c r="A29" s="922">
        <v>11.5</v>
      </c>
      <c r="B29" s="951" t="s">
        <v>251</v>
      </c>
      <c r="C29" s="951" t="s">
        <v>251</v>
      </c>
      <c r="D29" s="951" t="s">
        <v>251</v>
      </c>
      <c r="E29" s="951">
        <v>1091.04</v>
      </c>
      <c r="F29" s="951">
        <v>1097.86</v>
      </c>
      <c r="G29" s="951" t="s">
        <v>251</v>
      </c>
      <c r="H29" s="951">
        <v>2148.58</v>
      </c>
      <c r="I29" s="951" t="s">
        <v>251</v>
      </c>
      <c r="J29" s="951" t="s">
        <v>251</v>
      </c>
      <c r="K29" s="951">
        <v>580.4</v>
      </c>
      <c r="L29" s="951" t="s">
        <v>251</v>
      </c>
      <c r="M29" s="951" t="s">
        <v>251</v>
      </c>
      <c r="N29" s="951" t="s">
        <v>251</v>
      </c>
      <c r="O29" s="951" t="s">
        <v>251</v>
      </c>
      <c r="P29" s="951" t="s">
        <v>251</v>
      </c>
      <c r="Q29" s="951" t="s">
        <v>251</v>
      </c>
      <c r="R29" s="951" t="s">
        <v>251</v>
      </c>
      <c r="S29" s="951" t="s">
        <v>251</v>
      </c>
      <c r="T29" s="951" t="s">
        <v>251</v>
      </c>
      <c r="U29" s="951" t="s">
        <v>251</v>
      </c>
      <c r="V29" s="951" t="s">
        <v>251</v>
      </c>
      <c r="W29" s="951" t="s">
        <v>251</v>
      </c>
      <c r="X29" s="951" t="s">
        <v>251</v>
      </c>
    </row>
    <row r="30" spans="1:24">
      <c r="A30" s="922">
        <v>12</v>
      </c>
      <c r="B30" s="951" t="s">
        <v>251</v>
      </c>
      <c r="C30" s="951" t="s">
        <v>251</v>
      </c>
      <c r="D30" s="951" t="s">
        <v>251</v>
      </c>
      <c r="E30" s="951">
        <v>1124.81</v>
      </c>
      <c r="F30" s="951">
        <v>1124.07</v>
      </c>
      <c r="G30" s="951" t="s">
        <v>251</v>
      </c>
      <c r="H30" s="951">
        <v>2208.48</v>
      </c>
      <c r="I30" s="951" t="s">
        <v>251</v>
      </c>
      <c r="J30" s="951" t="s">
        <v>251</v>
      </c>
      <c r="K30" s="951">
        <v>598.52</v>
      </c>
      <c r="L30" s="951" t="s">
        <v>251</v>
      </c>
      <c r="M30" s="951" t="s">
        <v>251</v>
      </c>
      <c r="N30" s="951" t="s">
        <v>251</v>
      </c>
      <c r="O30" s="951" t="s">
        <v>251</v>
      </c>
      <c r="P30" s="951" t="s">
        <v>251</v>
      </c>
      <c r="Q30" s="951" t="s">
        <v>251</v>
      </c>
      <c r="R30" s="951" t="s">
        <v>251</v>
      </c>
      <c r="S30" s="951" t="s">
        <v>251</v>
      </c>
      <c r="T30" s="951" t="s">
        <v>251</v>
      </c>
      <c r="U30" s="951" t="s">
        <v>251</v>
      </c>
      <c r="V30" s="951" t="s">
        <v>251</v>
      </c>
      <c r="W30" s="951" t="s">
        <v>251</v>
      </c>
      <c r="X30" s="951" t="s">
        <v>251</v>
      </c>
    </row>
    <row r="31" spans="1:24">
      <c r="A31" s="922">
        <v>12.5</v>
      </c>
      <c r="B31" s="951" t="s">
        <v>251</v>
      </c>
      <c r="C31" s="951" t="s">
        <v>251</v>
      </c>
      <c r="D31" s="951" t="s">
        <v>251</v>
      </c>
      <c r="E31" s="951">
        <v>1158.58</v>
      </c>
      <c r="F31" s="951">
        <v>1150.29</v>
      </c>
      <c r="G31" s="951" t="s">
        <v>251</v>
      </c>
      <c r="H31" s="951">
        <v>2268.38</v>
      </c>
      <c r="I31" s="951" t="s">
        <v>251</v>
      </c>
      <c r="J31" s="951" t="s">
        <v>251</v>
      </c>
      <c r="K31" s="951">
        <v>616.65</v>
      </c>
      <c r="L31" s="951" t="s">
        <v>251</v>
      </c>
      <c r="M31" s="951" t="s">
        <v>251</v>
      </c>
      <c r="N31" s="951" t="s">
        <v>251</v>
      </c>
      <c r="O31" s="951" t="s">
        <v>251</v>
      </c>
      <c r="P31" s="951" t="s">
        <v>251</v>
      </c>
      <c r="Q31" s="951" t="s">
        <v>251</v>
      </c>
      <c r="R31" s="951" t="s">
        <v>251</v>
      </c>
      <c r="S31" s="951" t="s">
        <v>251</v>
      </c>
      <c r="T31" s="951" t="s">
        <v>251</v>
      </c>
      <c r="U31" s="951" t="s">
        <v>251</v>
      </c>
      <c r="V31" s="951" t="s">
        <v>251</v>
      </c>
      <c r="W31" s="951" t="s">
        <v>251</v>
      </c>
      <c r="X31" s="951" t="s">
        <v>251</v>
      </c>
    </row>
    <row r="32" spans="1:24">
      <c r="A32" s="922">
        <v>13</v>
      </c>
      <c r="B32" s="951" t="s">
        <v>251</v>
      </c>
      <c r="C32" s="951" t="s">
        <v>251</v>
      </c>
      <c r="D32" s="951" t="s">
        <v>251</v>
      </c>
      <c r="E32" s="951">
        <v>1192.34</v>
      </c>
      <c r="F32" s="951">
        <v>1176.51</v>
      </c>
      <c r="G32" s="951" t="s">
        <v>251</v>
      </c>
      <c r="H32" s="951">
        <v>2328.28</v>
      </c>
      <c r="I32" s="951" t="s">
        <v>251</v>
      </c>
      <c r="J32" s="951" t="s">
        <v>251</v>
      </c>
      <c r="K32" s="951">
        <v>634.78</v>
      </c>
      <c r="L32" s="951" t="s">
        <v>251</v>
      </c>
      <c r="M32" s="951" t="s">
        <v>251</v>
      </c>
      <c r="N32" s="951" t="s">
        <v>251</v>
      </c>
      <c r="O32" s="951" t="s">
        <v>251</v>
      </c>
      <c r="P32" s="951" t="s">
        <v>251</v>
      </c>
      <c r="Q32" s="951" t="s">
        <v>251</v>
      </c>
      <c r="R32" s="951" t="s">
        <v>251</v>
      </c>
      <c r="S32" s="951" t="s">
        <v>251</v>
      </c>
      <c r="T32" s="951" t="s">
        <v>251</v>
      </c>
      <c r="U32" s="951" t="s">
        <v>251</v>
      </c>
      <c r="V32" s="951" t="s">
        <v>251</v>
      </c>
      <c r="W32" s="951" t="s">
        <v>251</v>
      </c>
      <c r="X32" s="951" t="s">
        <v>251</v>
      </c>
    </row>
    <row r="33" spans="1:24">
      <c r="A33" s="922">
        <v>13.5</v>
      </c>
      <c r="B33" s="951" t="s">
        <v>251</v>
      </c>
      <c r="C33" s="951" t="s">
        <v>251</v>
      </c>
      <c r="D33" s="951" t="s">
        <v>251</v>
      </c>
      <c r="E33" s="951">
        <v>1226.11</v>
      </c>
      <c r="F33" s="951">
        <v>1202.72</v>
      </c>
      <c r="G33" s="951" t="s">
        <v>251</v>
      </c>
      <c r="H33" s="951">
        <v>2388.18</v>
      </c>
      <c r="I33" s="951" t="s">
        <v>251</v>
      </c>
      <c r="J33" s="951" t="s">
        <v>251</v>
      </c>
      <c r="K33" s="951">
        <v>652.9</v>
      </c>
      <c r="L33" s="951" t="s">
        <v>251</v>
      </c>
      <c r="M33" s="951" t="s">
        <v>251</v>
      </c>
      <c r="N33" s="951" t="s">
        <v>251</v>
      </c>
      <c r="O33" s="951" t="s">
        <v>251</v>
      </c>
      <c r="P33" s="951" t="s">
        <v>251</v>
      </c>
      <c r="Q33" s="951" t="s">
        <v>251</v>
      </c>
      <c r="R33" s="951" t="s">
        <v>251</v>
      </c>
      <c r="S33" s="951" t="s">
        <v>251</v>
      </c>
      <c r="T33" s="951" t="s">
        <v>251</v>
      </c>
      <c r="U33" s="951" t="s">
        <v>251</v>
      </c>
      <c r="V33" s="951" t="s">
        <v>251</v>
      </c>
      <c r="W33" s="951" t="s">
        <v>251</v>
      </c>
      <c r="X33" s="951" t="s">
        <v>251</v>
      </c>
    </row>
    <row r="34" spans="1:24">
      <c r="A34" s="922">
        <v>14</v>
      </c>
      <c r="B34" s="951" t="s">
        <v>251</v>
      </c>
      <c r="C34" s="951" t="s">
        <v>251</v>
      </c>
      <c r="D34" s="951" t="s">
        <v>251</v>
      </c>
      <c r="E34" s="951">
        <v>1259.87</v>
      </c>
      <c r="F34" s="951">
        <v>1228.94</v>
      </c>
      <c r="G34" s="951" t="s">
        <v>251</v>
      </c>
      <c r="H34" s="951">
        <v>2448.08</v>
      </c>
      <c r="I34" s="951" t="s">
        <v>251</v>
      </c>
      <c r="J34" s="951" t="s">
        <v>251</v>
      </c>
      <c r="K34" s="951">
        <v>671.03</v>
      </c>
      <c r="L34" s="951" t="s">
        <v>251</v>
      </c>
      <c r="M34" s="951" t="s">
        <v>251</v>
      </c>
      <c r="N34" s="951" t="s">
        <v>251</v>
      </c>
      <c r="O34" s="951" t="s">
        <v>251</v>
      </c>
      <c r="P34" s="951" t="s">
        <v>251</v>
      </c>
      <c r="Q34" s="951" t="s">
        <v>251</v>
      </c>
      <c r="R34" s="951" t="s">
        <v>251</v>
      </c>
      <c r="S34" s="951" t="s">
        <v>251</v>
      </c>
      <c r="T34" s="951" t="s">
        <v>251</v>
      </c>
      <c r="U34" s="951" t="s">
        <v>251</v>
      </c>
      <c r="V34" s="951" t="s">
        <v>251</v>
      </c>
      <c r="W34" s="951" t="s">
        <v>251</v>
      </c>
      <c r="X34" s="951" t="s">
        <v>251</v>
      </c>
    </row>
    <row r="35" spans="1:24">
      <c r="A35" s="922">
        <v>14.5</v>
      </c>
      <c r="B35" s="951" t="s">
        <v>251</v>
      </c>
      <c r="C35" s="951" t="s">
        <v>251</v>
      </c>
      <c r="D35" s="951" t="s">
        <v>251</v>
      </c>
      <c r="E35" s="951">
        <v>1293.64</v>
      </c>
      <c r="F35" s="951">
        <v>1255.16</v>
      </c>
      <c r="G35" s="951" t="s">
        <v>251</v>
      </c>
      <c r="H35" s="951">
        <v>2507.99</v>
      </c>
      <c r="I35" s="951" t="s">
        <v>251</v>
      </c>
      <c r="J35" s="951" t="s">
        <v>251</v>
      </c>
      <c r="K35" s="951">
        <v>689.15</v>
      </c>
      <c r="L35" s="951" t="s">
        <v>251</v>
      </c>
      <c r="M35" s="951" t="s">
        <v>251</v>
      </c>
      <c r="N35" s="951" t="s">
        <v>251</v>
      </c>
      <c r="O35" s="951" t="s">
        <v>251</v>
      </c>
      <c r="P35" s="951" t="s">
        <v>251</v>
      </c>
      <c r="Q35" s="951" t="s">
        <v>251</v>
      </c>
      <c r="R35" s="951" t="s">
        <v>251</v>
      </c>
      <c r="S35" s="951" t="s">
        <v>251</v>
      </c>
      <c r="T35" s="951" t="s">
        <v>251</v>
      </c>
      <c r="U35" s="951" t="s">
        <v>251</v>
      </c>
      <c r="V35" s="951" t="s">
        <v>251</v>
      </c>
      <c r="W35" s="951" t="s">
        <v>251</v>
      </c>
      <c r="X35" s="951" t="s">
        <v>251</v>
      </c>
    </row>
    <row r="36" spans="1:24">
      <c r="A36" s="922">
        <v>15</v>
      </c>
      <c r="B36" s="951" t="s">
        <v>251</v>
      </c>
      <c r="C36" s="951" t="s">
        <v>251</v>
      </c>
      <c r="D36" s="951" t="s">
        <v>251</v>
      </c>
      <c r="E36" s="951">
        <v>1327.41</v>
      </c>
      <c r="F36" s="951">
        <v>1281.37</v>
      </c>
      <c r="G36" s="951" t="s">
        <v>251</v>
      </c>
      <c r="H36" s="951">
        <v>2567.89</v>
      </c>
      <c r="I36" s="951" t="s">
        <v>251</v>
      </c>
      <c r="J36" s="951" t="s">
        <v>251</v>
      </c>
      <c r="K36" s="951">
        <v>707.28</v>
      </c>
      <c r="L36" s="951" t="s">
        <v>251</v>
      </c>
      <c r="M36" s="951" t="s">
        <v>251</v>
      </c>
      <c r="N36" s="951" t="s">
        <v>251</v>
      </c>
      <c r="O36" s="951" t="s">
        <v>251</v>
      </c>
      <c r="P36" s="951" t="s">
        <v>251</v>
      </c>
      <c r="Q36" s="951" t="s">
        <v>251</v>
      </c>
      <c r="R36" s="951" t="s">
        <v>251</v>
      </c>
      <c r="S36" s="951" t="s">
        <v>251</v>
      </c>
      <c r="T36" s="951" t="s">
        <v>251</v>
      </c>
      <c r="U36" s="951" t="s">
        <v>251</v>
      </c>
      <c r="V36" s="951" t="s">
        <v>251</v>
      </c>
      <c r="W36" s="951" t="s">
        <v>251</v>
      </c>
      <c r="X36" s="951" t="s">
        <v>251</v>
      </c>
    </row>
    <row r="37" spans="1:24">
      <c r="A37" s="922">
        <v>15.5</v>
      </c>
      <c r="B37" s="951" t="s">
        <v>251</v>
      </c>
      <c r="C37" s="951" t="s">
        <v>251</v>
      </c>
      <c r="D37" s="951" t="s">
        <v>251</v>
      </c>
      <c r="E37" s="951">
        <v>1361.17</v>
      </c>
      <c r="F37" s="951">
        <v>1307.59</v>
      </c>
      <c r="G37" s="951" t="s">
        <v>251</v>
      </c>
      <c r="H37" s="951">
        <v>2627.79</v>
      </c>
      <c r="I37" s="951" t="s">
        <v>251</v>
      </c>
      <c r="J37" s="951" t="s">
        <v>251</v>
      </c>
      <c r="K37" s="951">
        <v>725.41</v>
      </c>
      <c r="L37" s="951" t="s">
        <v>251</v>
      </c>
      <c r="M37" s="951" t="s">
        <v>251</v>
      </c>
      <c r="N37" s="951" t="s">
        <v>251</v>
      </c>
      <c r="O37" s="951" t="s">
        <v>251</v>
      </c>
      <c r="P37" s="951" t="s">
        <v>251</v>
      </c>
      <c r="Q37" s="951" t="s">
        <v>251</v>
      </c>
      <c r="R37" s="951" t="s">
        <v>251</v>
      </c>
      <c r="S37" s="951" t="s">
        <v>251</v>
      </c>
      <c r="T37" s="951" t="s">
        <v>251</v>
      </c>
      <c r="U37" s="951" t="s">
        <v>251</v>
      </c>
      <c r="V37" s="951" t="s">
        <v>251</v>
      </c>
      <c r="W37" s="951" t="s">
        <v>251</v>
      </c>
      <c r="X37" s="951" t="s">
        <v>251</v>
      </c>
    </row>
    <row r="38" spans="1:24">
      <c r="A38" s="922">
        <v>16</v>
      </c>
      <c r="B38" s="951" t="s">
        <v>251</v>
      </c>
      <c r="C38" s="951" t="s">
        <v>251</v>
      </c>
      <c r="D38" s="951" t="s">
        <v>251</v>
      </c>
      <c r="E38" s="951">
        <v>1394.94</v>
      </c>
      <c r="F38" s="951">
        <v>1333.81</v>
      </c>
      <c r="G38" s="951" t="s">
        <v>251</v>
      </c>
      <c r="H38" s="951">
        <v>2687.69</v>
      </c>
      <c r="I38" s="951" t="s">
        <v>251</v>
      </c>
      <c r="J38" s="951" t="s">
        <v>251</v>
      </c>
      <c r="K38" s="951">
        <v>743.53</v>
      </c>
      <c r="L38" s="951" t="s">
        <v>251</v>
      </c>
      <c r="M38" s="951" t="s">
        <v>251</v>
      </c>
      <c r="N38" s="951" t="s">
        <v>251</v>
      </c>
      <c r="O38" s="951" t="s">
        <v>251</v>
      </c>
      <c r="P38" s="951" t="s">
        <v>251</v>
      </c>
      <c r="Q38" s="951" t="s">
        <v>251</v>
      </c>
      <c r="R38" s="951" t="s">
        <v>251</v>
      </c>
      <c r="S38" s="951" t="s">
        <v>251</v>
      </c>
      <c r="T38" s="951" t="s">
        <v>251</v>
      </c>
      <c r="U38" s="951" t="s">
        <v>251</v>
      </c>
      <c r="V38" s="951" t="s">
        <v>251</v>
      </c>
      <c r="W38" s="951" t="s">
        <v>251</v>
      </c>
      <c r="X38" s="951" t="s">
        <v>251</v>
      </c>
    </row>
    <row r="39" spans="1:24">
      <c r="A39" s="922">
        <v>16.5</v>
      </c>
      <c r="B39" s="951" t="s">
        <v>251</v>
      </c>
      <c r="C39" s="951" t="s">
        <v>251</v>
      </c>
      <c r="D39" s="951" t="s">
        <v>251</v>
      </c>
      <c r="E39" s="951">
        <v>1428.7</v>
      </c>
      <c r="F39" s="951">
        <v>1360.02</v>
      </c>
      <c r="G39" s="951" t="s">
        <v>251</v>
      </c>
      <c r="H39" s="951">
        <v>2747.59</v>
      </c>
      <c r="I39" s="951" t="s">
        <v>251</v>
      </c>
      <c r="J39" s="951" t="s">
        <v>251</v>
      </c>
      <c r="K39" s="951">
        <v>761.66</v>
      </c>
      <c r="L39" s="951" t="s">
        <v>251</v>
      </c>
      <c r="M39" s="951" t="s">
        <v>251</v>
      </c>
      <c r="N39" s="951" t="s">
        <v>251</v>
      </c>
      <c r="O39" s="951" t="s">
        <v>251</v>
      </c>
      <c r="P39" s="951" t="s">
        <v>251</v>
      </c>
      <c r="Q39" s="951" t="s">
        <v>251</v>
      </c>
      <c r="R39" s="951" t="s">
        <v>251</v>
      </c>
      <c r="S39" s="951" t="s">
        <v>251</v>
      </c>
      <c r="T39" s="951" t="s">
        <v>251</v>
      </c>
      <c r="U39" s="951" t="s">
        <v>251</v>
      </c>
      <c r="V39" s="951" t="s">
        <v>251</v>
      </c>
      <c r="W39" s="951" t="s">
        <v>251</v>
      </c>
      <c r="X39" s="951" t="s">
        <v>251</v>
      </c>
    </row>
    <row r="40" spans="1:24">
      <c r="A40" s="922">
        <v>17</v>
      </c>
      <c r="B40" s="951" t="s">
        <v>251</v>
      </c>
      <c r="C40" s="951" t="s">
        <v>251</v>
      </c>
      <c r="D40" s="951" t="s">
        <v>251</v>
      </c>
      <c r="E40" s="951">
        <v>1462.47</v>
      </c>
      <c r="F40" s="951">
        <v>1386.24</v>
      </c>
      <c r="G40" s="951" t="s">
        <v>251</v>
      </c>
      <c r="H40" s="951">
        <v>2807.49</v>
      </c>
      <c r="I40" s="951" t="s">
        <v>251</v>
      </c>
      <c r="J40" s="951" t="s">
        <v>251</v>
      </c>
      <c r="K40" s="951">
        <v>779.79</v>
      </c>
      <c r="L40" s="951" t="s">
        <v>251</v>
      </c>
      <c r="M40" s="951" t="s">
        <v>251</v>
      </c>
      <c r="N40" s="951" t="s">
        <v>251</v>
      </c>
      <c r="O40" s="951" t="s">
        <v>251</v>
      </c>
      <c r="P40" s="951" t="s">
        <v>251</v>
      </c>
      <c r="Q40" s="951" t="s">
        <v>251</v>
      </c>
      <c r="R40" s="951" t="s">
        <v>251</v>
      </c>
      <c r="S40" s="951" t="s">
        <v>251</v>
      </c>
      <c r="T40" s="951" t="s">
        <v>251</v>
      </c>
      <c r="U40" s="951" t="s">
        <v>251</v>
      </c>
      <c r="V40" s="951" t="s">
        <v>251</v>
      </c>
      <c r="W40" s="951" t="s">
        <v>251</v>
      </c>
      <c r="X40" s="951" t="s">
        <v>251</v>
      </c>
    </row>
    <row r="41" spans="1:24">
      <c r="A41" s="922">
        <v>17.5</v>
      </c>
      <c r="B41" s="951" t="s">
        <v>251</v>
      </c>
      <c r="C41" s="951" t="s">
        <v>251</v>
      </c>
      <c r="D41" s="951" t="s">
        <v>251</v>
      </c>
      <c r="E41" s="951">
        <v>1496.24</v>
      </c>
      <c r="F41" s="951">
        <v>1412.45</v>
      </c>
      <c r="G41" s="951" t="s">
        <v>251</v>
      </c>
      <c r="H41" s="951">
        <v>2867.39</v>
      </c>
      <c r="I41" s="951" t="s">
        <v>251</v>
      </c>
      <c r="J41" s="951" t="s">
        <v>251</v>
      </c>
      <c r="K41" s="951">
        <v>797.91</v>
      </c>
      <c r="L41" s="951" t="s">
        <v>251</v>
      </c>
      <c r="M41" s="951" t="s">
        <v>251</v>
      </c>
      <c r="N41" s="951" t="s">
        <v>251</v>
      </c>
      <c r="O41" s="951" t="s">
        <v>251</v>
      </c>
      <c r="P41" s="951" t="s">
        <v>251</v>
      </c>
      <c r="Q41" s="951" t="s">
        <v>251</v>
      </c>
      <c r="R41" s="951" t="s">
        <v>251</v>
      </c>
      <c r="S41" s="951" t="s">
        <v>251</v>
      </c>
      <c r="T41" s="951" t="s">
        <v>251</v>
      </c>
      <c r="U41" s="951" t="s">
        <v>251</v>
      </c>
      <c r="V41" s="951" t="s">
        <v>251</v>
      </c>
      <c r="W41" s="951" t="s">
        <v>251</v>
      </c>
      <c r="X41" s="951" t="s">
        <v>251</v>
      </c>
    </row>
    <row r="42" spans="1:24">
      <c r="A42" s="922">
        <v>18</v>
      </c>
      <c r="B42" s="951" t="s">
        <v>251</v>
      </c>
      <c r="C42" s="951" t="s">
        <v>251</v>
      </c>
      <c r="D42" s="951" t="s">
        <v>251</v>
      </c>
      <c r="E42" s="951">
        <v>1530</v>
      </c>
      <c r="F42" s="951">
        <v>1438.67</v>
      </c>
      <c r="G42" s="951" t="s">
        <v>251</v>
      </c>
      <c r="H42" s="951">
        <v>2927.29</v>
      </c>
      <c r="I42" s="951" t="s">
        <v>251</v>
      </c>
      <c r="J42" s="951" t="s">
        <v>251</v>
      </c>
      <c r="K42" s="951">
        <v>816.04</v>
      </c>
      <c r="L42" s="951" t="s">
        <v>251</v>
      </c>
      <c r="M42" s="951" t="s">
        <v>251</v>
      </c>
      <c r="N42" s="951" t="s">
        <v>251</v>
      </c>
      <c r="O42" s="951" t="s">
        <v>251</v>
      </c>
      <c r="P42" s="951" t="s">
        <v>251</v>
      </c>
      <c r="Q42" s="951" t="s">
        <v>251</v>
      </c>
      <c r="R42" s="951" t="s">
        <v>251</v>
      </c>
      <c r="S42" s="951" t="s">
        <v>251</v>
      </c>
      <c r="T42" s="951" t="s">
        <v>251</v>
      </c>
      <c r="U42" s="951" t="s">
        <v>251</v>
      </c>
      <c r="V42" s="951" t="s">
        <v>251</v>
      </c>
      <c r="W42" s="951" t="s">
        <v>251</v>
      </c>
      <c r="X42" s="951" t="s">
        <v>251</v>
      </c>
    </row>
    <row r="43" spans="1:24">
      <c r="A43" s="922">
        <v>18.5</v>
      </c>
      <c r="B43" s="951" t="s">
        <v>251</v>
      </c>
      <c r="C43" s="951" t="s">
        <v>251</v>
      </c>
      <c r="D43" s="951" t="s">
        <v>251</v>
      </c>
      <c r="E43" s="951">
        <v>1563.77</v>
      </c>
      <c r="F43" s="951">
        <v>1464.89</v>
      </c>
      <c r="G43" s="951" t="s">
        <v>251</v>
      </c>
      <c r="H43" s="951">
        <v>2987.19</v>
      </c>
      <c r="I43" s="951" t="s">
        <v>251</v>
      </c>
      <c r="J43" s="951" t="s">
        <v>251</v>
      </c>
      <c r="K43" s="951">
        <v>834.17</v>
      </c>
      <c r="L43" s="951" t="s">
        <v>251</v>
      </c>
      <c r="M43" s="951" t="s">
        <v>251</v>
      </c>
      <c r="N43" s="951" t="s">
        <v>251</v>
      </c>
      <c r="O43" s="951" t="s">
        <v>251</v>
      </c>
      <c r="P43" s="951" t="s">
        <v>251</v>
      </c>
      <c r="Q43" s="951" t="s">
        <v>251</v>
      </c>
      <c r="R43" s="951" t="s">
        <v>251</v>
      </c>
      <c r="S43" s="951" t="s">
        <v>251</v>
      </c>
      <c r="T43" s="951" t="s">
        <v>251</v>
      </c>
      <c r="U43" s="951" t="s">
        <v>251</v>
      </c>
      <c r="V43" s="951" t="s">
        <v>251</v>
      </c>
      <c r="W43" s="951" t="s">
        <v>251</v>
      </c>
      <c r="X43" s="951" t="s">
        <v>251</v>
      </c>
    </row>
    <row r="44" spans="1:24">
      <c r="A44" s="922">
        <v>19</v>
      </c>
      <c r="B44" s="951" t="s">
        <v>251</v>
      </c>
      <c r="C44" s="951" t="s">
        <v>251</v>
      </c>
      <c r="D44" s="951" t="s">
        <v>251</v>
      </c>
      <c r="E44" s="951">
        <v>1597.53</v>
      </c>
      <c r="F44" s="951">
        <v>1491.1</v>
      </c>
      <c r="G44" s="951" t="s">
        <v>251</v>
      </c>
      <c r="H44" s="951">
        <v>3047.09</v>
      </c>
      <c r="I44" s="951" t="s">
        <v>251</v>
      </c>
      <c r="J44" s="951" t="s">
        <v>251</v>
      </c>
      <c r="K44" s="951">
        <v>852.29</v>
      </c>
      <c r="L44" s="951" t="s">
        <v>251</v>
      </c>
      <c r="M44" s="951" t="s">
        <v>251</v>
      </c>
      <c r="N44" s="951" t="s">
        <v>251</v>
      </c>
      <c r="O44" s="951" t="s">
        <v>251</v>
      </c>
      <c r="P44" s="951" t="s">
        <v>251</v>
      </c>
      <c r="Q44" s="951" t="s">
        <v>251</v>
      </c>
      <c r="R44" s="951" t="s">
        <v>251</v>
      </c>
      <c r="S44" s="951" t="s">
        <v>251</v>
      </c>
      <c r="T44" s="951" t="s">
        <v>251</v>
      </c>
      <c r="U44" s="951" t="s">
        <v>251</v>
      </c>
      <c r="V44" s="951" t="s">
        <v>251</v>
      </c>
      <c r="W44" s="951" t="s">
        <v>251</v>
      </c>
      <c r="X44" s="951" t="s">
        <v>251</v>
      </c>
    </row>
    <row r="45" spans="1:24">
      <c r="A45" s="922">
        <v>19.5</v>
      </c>
      <c r="B45" s="951" t="s">
        <v>251</v>
      </c>
      <c r="C45" s="951" t="s">
        <v>251</v>
      </c>
      <c r="D45" s="951" t="s">
        <v>251</v>
      </c>
      <c r="E45" s="951">
        <v>1631.3</v>
      </c>
      <c r="F45" s="951">
        <v>1517.32</v>
      </c>
      <c r="G45" s="951" t="s">
        <v>251</v>
      </c>
      <c r="H45" s="951">
        <v>3106.99</v>
      </c>
      <c r="I45" s="951" t="s">
        <v>251</v>
      </c>
      <c r="J45" s="951" t="s">
        <v>251</v>
      </c>
      <c r="K45" s="951">
        <v>870.42</v>
      </c>
      <c r="L45" s="951" t="s">
        <v>251</v>
      </c>
      <c r="M45" s="951" t="s">
        <v>251</v>
      </c>
      <c r="N45" s="951" t="s">
        <v>251</v>
      </c>
      <c r="O45" s="951" t="s">
        <v>251</v>
      </c>
      <c r="P45" s="951" t="s">
        <v>251</v>
      </c>
      <c r="Q45" s="951" t="s">
        <v>251</v>
      </c>
      <c r="R45" s="951" t="s">
        <v>251</v>
      </c>
      <c r="S45" s="951" t="s">
        <v>251</v>
      </c>
      <c r="T45" s="951" t="s">
        <v>251</v>
      </c>
      <c r="U45" s="951" t="s">
        <v>251</v>
      </c>
      <c r="V45" s="951" t="s">
        <v>251</v>
      </c>
      <c r="W45" s="951" t="s">
        <v>251</v>
      </c>
      <c r="X45" s="951" t="s">
        <v>251</v>
      </c>
    </row>
    <row r="46" spans="1:24">
      <c r="A46" s="922">
        <v>20</v>
      </c>
      <c r="B46" s="951" t="s">
        <v>251</v>
      </c>
      <c r="C46" s="951" t="s">
        <v>251</v>
      </c>
      <c r="D46" s="951" t="s">
        <v>251</v>
      </c>
      <c r="E46" s="951">
        <v>1665.07</v>
      </c>
      <c r="F46" s="951">
        <v>1543.54</v>
      </c>
      <c r="G46" s="951" t="s">
        <v>251</v>
      </c>
      <c r="H46" s="951">
        <v>3166.9</v>
      </c>
      <c r="I46" s="951" t="s">
        <v>251</v>
      </c>
      <c r="J46" s="951" t="s">
        <v>251</v>
      </c>
      <c r="K46" s="951">
        <v>888.55</v>
      </c>
      <c r="L46" s="951" t="s">
        <v>251</v>
      </c>
      <c r="M46" s="951" t="s">
        <v>251</v>
      </c>
      <c r="N46" s="951" t="s">
        <v>251</v>
      </c>
      <c r="O46" s="951" t="s">
        <v>251</v>
      </c>
      <c r="P46" s="951" t="s">
        <v>251</v>
      </c>
      <c r="Q46" s="951" t="s">
        <v>251</v>
      </c>
      <c r="R46" s="951" t="s">
        <v>251</v>
      </c>
      <c r="S46" s="951" t="s">
        <v>251</v>
      </c>
      <c r="T46" s="951" t="s">
        <v>251</v>
      </c>
      <c r="U46" s="951" t="s">
        <v>251</v>
      </c>
      <c r="V46" s="951" t="s">
        <v>251</v>
      </c>
      <c r="W46" s="951" t="s">
        <v>251</v>
      </c>
      <c r="X46" s="951" t="s">
        <v>251</v>
      </c>
    </row>
    <row r="47" spans="1:24">
      <c r="A47" s="922">
        <v>20.5</v>
      </c>
      <c r="B47" s="951" t="s">
        <v>251</v>
      </c>
      <c r="C47" s="951" t="s">
        <v>251</v>
      </c>
      <c r="D47" s="951" t="s">
        <v>251</v>
      </c>
      <c r="E47" s="951">
        <v>1674.73</v>
      </c>
      <c r="F47" s="951">
        <v>1569.75</v>
      </c>
      <c r="G47" s="951" t="s">
        <v>251</v>
      </c>
      <c r="H47" s="951">
        <v>3226.8</v>
      </c>
      <c r="I47" s="951" t="s">
        <v>251</v>
      </c>
      <c r="J47" s="951" t="s">
        <v>251</v>
      </c>
      <c r="K47" s="951">
        <v>894.07</v>
      </c>
      <c r="L47" s="951" t="s">
        <v>251</v>
      </c>
      <c r="M47" s="951" t="s">
        <v>251</v>
      </c>
      <c r="N47" s="951" t="s">
        <v>251</v>
      </c>
      <c r="O47" s="951" t="s">
        <v>251</v>
      </c>
      <c r="P47" s="951" t="s">
        <v>251</v>
      </c>
      <c r="Q47" s="951" t="s">
        <v>251</v>
      </c>
      <c r="R47" s="951" t="s">
        <v>251</v>
      </c>
      <c r="S47" s="951" t="s">
        <v>251</v>
      </c>
      <c r="T47" s="951" t="s">
        <v>251</v>
      </c>
      <c r="U47" s="951" t="s">
        <v>251</v>
      </c>
      <c r="V47" s="951" t="s">
        <v>251</v>
      </c>
      <c r="W47" s="951" t="s">
        <v>251</v>
      </c>
      <c r="X47" s="951" t="s">
        <v>251</v>
      </c>
    </row>
    <row r="48" spans="1:24">
      <c r="A48" s="922" t="s">
        <v>2648</v>
      </c>
      <c r="B48" s="924"/>
      <c r="C48" s="924"/>
      <c r="D48" s="924"/>
      <c r="E48" s="924"/>
      <c r="F48" s="924"/>
      <c r="G48" s="924"/>
      <c r="H48" s="924"/>
      <c r="I48" s="924"/>
      <c r="J48" s="924"/>
      <c r="K48" s="924"/>
      <c r="L48" s="924"/>
      <c r="M48" s="924"/>
      <c r="N48" s="924"/>
      <c r="O48" s="924"/>
      <c r="P48" s="924"/>
      <c r="Q48" s="924"/>
      <c r="R48" s="924"/>
      <c r="S48" s="924"/>
      <c r="T48" s="924"/>
      <c r="U48" s="924"/>
      <c r="V48" s="924"/>
      <c r="W48" s="924"/>
      <c r="X48" s="924"/>
    </row>
    <row r="49" ht="36" spans="1:24">
      <c r="A49" s="916" t="s">
        <v>2863</v>
      </c>
      <c r="B49" s="925" t="s">
        <v>2864</v>
      </c>
      <c r="C49" s="925" t="s">
        <v>2865</v>
      </c>
      <c r="D49" s="925" t="s">
        <v>2866</v>
      </c>
      <c r="E49" s="925" t="s">
        <v>2867</v>
      </c>
      <c r="F49" s="925" t="s">
        <v>2868</v>
      </c>
      <c r="G49" s="925" t="s">
        <v>2869</v>
      </c>
      <c r="H49" s="925" t="s">
        <v>2870</v>
      </c>
      <c r="I49" s="925" t="s">
        <v>2871</v>
      </c>
      <c r="J49" s="925" t="s">
        <v>2872</v>
      </c>
      <c r="K49" s="925" t="s">
        <v>2873</v>
      </c>
      <c r="L49" s="925" t="s">
        <v>2874</v>
      </c>
      <c r="M49" s="925" t="s">
        <v>2875</v>
      </c>
      <c r="N49" s="925" t="s">
        <v>2876</v>
      </c>
      <c r="O49" s="925" t="s">
        <v>2877</v>
      </c>
      <c r="P49" s="925" t="s">
        <v>2878</v>
      </c>
      <c r="Q49" s="925" t="s">
        <v>2879</v>
      </c>
      <c r="R49" s="925" t="s">
        <v>2880</v>
      </c>
      <c r="S49" s="925" t="s">
        <v>2881</v>
      </c>
      <c r="T49" s="925" t="s">
        <v>2882</v>
      </c>
      <c r="U49" s="925" t="s">
        <v>2883</v>
      </c>
      <c r="V49" s="925" t="s">
        <v>2884</v>
      </c>
      <c r="W49" s="936" t="s">
        <v>2885</v>
      </c>
      <c r="X49" s="936" t="s">
        <v>2886</v>
      </c>
    </row>
    <row r="50" spans="1:24">
      <c r="A50" s="922" t="s">
        <v>2887</v>
      </c>
      <c r="B50" s="951" t="s">
        <v>251</v>
      </c>
      <c r="C50" s="951" t="s">
        <v>251</v>
      </c>
      <c r="D50" s="951" t="s">
        <v>251</v>
      </c>
      <c r="E50" s="951">
        <v>79.88</v>
      </c>
      <c r="F50" s="951">
        <v>69.12</v>
      </c>
      <c r="G50" s="951" t="s">
        <v>251</v>
      </c>
      <c r="H50" s="951">
        <v>157.78</v>
      </c>
      <c r="I50" s="951" t="s">
        <v>251</v>
      </c>
      <c r="J50" s="951" t="s">
        <v>251</v>
      </c>
      <c r="K50" s="951">
        <v>41.52</v>
      </c>
      <c r="L50" s="951" t="s">
        <v>251</v>
      </c>
      <c r="M50" s="951" t="s">
        <v>251</v>
      </c>
      <c r="N50" s="951" t="s">
        <v>251</v>
      </c>
      <c r="O50" s="951" t="s">
        <v>251</v>
      </c>
      <c r="P50" s="951" t="s">
        <v>251</v>
      </c>
      <c r="Q50" s="951" t="s">
        <v>251</v>
      </c>
      <c r="R50" s="951" t="s">
        <v>251</v>
      </c>
      <c r="S50" s="951" t="s">
        <v>251</v>
      </c>
      <c r="T50" s="951" t="s">
        <v>251</v>
      </c>
      <c r="U50" s="951" t="s">
        <v>251</v>
      </c>
      <c r="V50" s="951" t="s">
        <v>251</v>
      </c>
      <c r="W50" s="951" t="s">
        <v>251</v>
      </c>
      <c r="X50" s="951" t="s">
        <v>251</v>
      </c>
    </row>
    <row r="51" spans="1:24">
      <c r="A51" s="922" t="s">
        <v>2888</v>
      </c>
      <c r="B51" s="951" t="s">
        <v>251</v>
      </c>
      <c r="C51" s="951" t="s">
        <v>251</v>
      </c>
      <c r="D51" s="951" t="s">
        <v>251</v>
      </c>
      <c r="E51" s="951">
        <v>69.06</v>
      </c>
      <c r="F51" s="951">
        <v>67.99</v>
      </c>
      <c r="G51" s="951" t="s">
        <v>251</v>
      </c>
      <c r="H51" s="951">
        <v>136.41</v>
      </c>
      <c r="I51" s="951" t="s">
        <v>251</v>
      </c>
      <c r="J51" s="951" t="s">
        <v>251</v>
      </c>
      <c r="K51" s="951">
        <v>38.53</v>
      </c>
      <c r="L51" s="951" t="s">
        <v>251</v>
      </c>
      <c r="M51" s="951" t="s">
        <v>251</v>
      </c>
      <c r="N51" s="951" t="s">
        <v>251</v>
      </c>
      <c r="O51" s="951" t="s">
        <v>251</v>
      </c>
      <c r="P51" s="951" t="s">
        <v>251</v>
      </c>
      <c r="Q51" s="951" t="s">
        <v>251</v>
      </c>
      <c r="R51" s="951" t="s">
        <v>251</v>
      </c>
      <c r="S51" s="951" t="s">
        <v>251</v>
      </c>
      <c r="T51" s="951" t="s">
        <v>251</v>
      </c>
      <c r="U51" s="951" t="s">
        <v>251</v>
      </c>
      <c r="V51" s="951" t="s">
        <v>251</v>
      </c>
      <c r="W51" s="951" t="s">
        <v>251</v>
      </c>
      <c r="X51" s="951" t="s">
        <v>251</v>
      </c>
    </row>
    <row r="52" spans="1:24">
      <c r="A52" s="922" t="s">
        <v>2889</v>
      </c>
      <c r="B52" s="951" t="s">
        <v>251</v>
      </c>
      <c r="C52" s="951" t="s">
        <v>251</v>
      </c>
      <c r="D52" s="951" t="s">
        <v>251</v>
      </c>
      <c r="E52" s="951">
        <v>72.79</v>
      </c>
      <c r="F52" s="951">
        <v>67.51</v>
      </c>
      <c r="G52" s="951" t="s">
        <v>251</v>
      </c>
      <c r="H52" s="951">
        <v>144.09</v>
      </c>
      <c r="I52" s="951" t="s">
        <v>251</v>
      </c>
      <c r="J52" s="951" t="s">
        <v>251</v>
      </c>
      <c r="K52" s="951">
        <v>38.42</v>
      </c>
      <c r="L52" s="951" t="s">
        <v>251</v>
      </c>
      <c r="M52" s="951" t="s">
        <v>251</v>
      </c>
      <c r="N52" s="951" t="s">
        <v>251</v>
      </c>
      <c r="O52" s="951" t="s">
        <v>251</v>
      </c>
      <c r="P52" s="951" t="s">
        <v>251</v>
      </c>
      <c r="Q52" s="951" t="s">
        <v>251</v>
      </c>
      <c r="R52" s="951" t="s">
        <v>251</v>
      </c>
      <c r="S52" s="951" t="s">
        <v>251</v>
      </c>
      <c r="T52" s="951" t="s">
        <v>251</v>
      </c>
      <c r="U52" s="951" t="s">
        <v>251</v>
      </c>
      <c r="V52" s="951" t="s">
        <v>251</v>
      </c>
      <c r="W52" s="951" t="s">
        <v>251</v>
      </c>
      <c r="X52" s="951" t="s">
        <v>251</v>
      </c>
    </row>
    <row r="53" spans="1:24">
      <c r="A53" s="922" t="s">
        <v>2890</v>
      </c>
      <c r="B53" s="951" t="s">
        <v>251</v>
      </c>
      <c r="C53" s="951" t="s">
        <v>251</v>
      </c>
      <c r="D53" s="951" t="s">
        <v>251</v>
      </c>
      <c r="E53" s="951">
        <v>66.24</v>
      </c>
      <c r="F53" s="951">
        <v>69.16</v>
      </c>
      <c r="G53" s="951" t="s">
        <v>251</v>
      </c>
      <c r="H53" s="951">
        <v>132.64</v>
      </c>
      <c r="I53" s="951" t="s">
        <v>251</v>
      </c>
      <c r="J53" s="951" t="s">
        <v>251</v>
      </c>
      <c r="K53" s="951">
        <v>38.15</v>
      </c>
      <c r="L53" s="951" t="s">
        <v>251</v>
      </c>
      <c r="M53" s="951" t="s">
        <v>251</v>
      </c>
      <c r="N53" s="951" t="s">
        <v>251</v>
      </c>
      <c r="O53" s="951" t="s">
        <v>251</v>
      </c>
      <c r="P53" s="951" t="s">
        <v>251</v>
      </c>
      <c r="Q53" s="951" t="s">
        <v>251</v>
      </c>
      <c r="R53" s="951" t="s">
        <v>251</v>
      </c>
      <c r="S53" s="951" t="s">
        <v>251</v>
      </c>
      <c r="T53" s="951" t="s">
        <v>251</v>
      </c>
      <c r="U53" s="951" t="s">
        <v>251</v>
      </c>
      <c r="V53" s="951" t="s">
        <v>251</v>
      </c>
      <c r="W53" s="951" t="s">
        <v>251</v>
      </c>
      <c r="X53" s="951" t="s">
        <v>251</v>
      </c>
    </row>
    <row r="54" spans="1:24">
      <c r="A54" s="922" t="s">
        <v>2891</v>
      </c>
      <c r="B54" s="951" t="s">
        <v>251</v>
      </c>
      <c r="C54" s="951" t="s">
        <v>251</v>
      </c>
      <c r="D54" s="951" t="s">
        <v>251</v>
      </c>
      <c r="E54" s="951">
        <v>67.73</v>
      </c>
      <c r="F54" s="951">
        <v>69.23</v>
      </c>
      <c r="G54" s="951" t="s">
        <v>251</v>
      </c>
      <c r="H54" s="951">
        <v>141.68</v>
      </c>
      <c r="I54" s="951" t="s">
        <v>251</v>
      </c>
      <c r="J54" s="951" t="s">
        <v>251</v>
      </c>
      <c r="K54" s="951">
        <v>46.73</v>
      </c>
      <c r="L54" s="951" t="s">
        <v>251</v>
      </c>
      <c r="M54" s="951" t="s">
        <v>251</v>
      </c>
      <c r="N54" s="951" t="s">
        <v>251</v>
      </c>
      <c r="O54" s="951" t="s">
        <v>251</v>
      </c>
      <c r="P54" s="951" t="s">
        <v>251</v>
      </c>
      <c r="Q54" s="951" t="s">
        <v>251</v>
      </c>
      <c r="R54" s="951" t="s">
        <v>251</v>
      </c>
      <c r="S54" s="951" t="s">
        <v>251</v>
      </c>
      <c r="T54" s="951" t="s">
        <v>251</v>
      </c>
      <c r="U54" s="951" t="s">
        <v>251</v>
      </c>
      <c r="V54" s="951" t="s">
        <v>251</v>
      </c>
      <c r="W54" s="951" t="s">
        <v>251</v>
      </c>
      <c r="X54" s="951" t="s">
        <v>251</v>
      </c>
    </row>
    <row r="55" spans="1:24">
      <c r="A55" s="922" t="s">
        <v>2892</v>
      </c>
      <c r="B55" s="951" t="s">
        <v>251</v>
      </c>
      <c r="C55" s="951" t="s">
        <v>251</v>
      </c>
      <c r="D55" s="951" t="s">
        <v>251</v>
      </c>
      <c r="E55" s="951">
        <v>68.37</v>
      </c>
      <c r="F55" s="951">
        <v>69.66</v>
      </c>
      <c r="G55" s="951" t="s">
        <v>251</v>
      </c>
      <c r="H55" s="951">
        <v>141.58</v>
      </c>
      <c r="I55" s="951" t="s">
        <v>251</v>
      </c>
      <c r="J55" s="951" t="s">
        <v>251</v>
      </c>
      <c r="K55" s="951">
        <v>45.55</v>
      </c>
      <c r="L55" s="951" t="s">
        <v>251</v>
      </c>
      <c r="M55" s="951" t="s">
        <v>251</v>
      </c>
      <c r="N55" s="951" t="s">
        <v>251</v>
      </c>
      <c r="O55" s="951" t="s">
        <v>251</v>
      </c>
      <c r="P55" s="951" t="s">
        <v>251</v>
      </c>
      <c r="Q55" s="951" t="s">
        <v>251</v>
      </c>
      <c r="R55" s="951" t="s">
        <v>251</v>
      </c>
      <c r="S55" s="951" t="s">
        <v>251</v>
      </c>
      <c r="T55" s="951" t="s">
        <v>251</v>
      </c>
      <c r="U55" s="951" t="s">
        <v>251</v>
      </c>
      <c r="V55" s="951" t="s">
        <v>251</v>
      </c>
      <c r="W55" s="951" t="s">
        <v>251</v>
      </c>
      <c r="X55" s="951" t="s">
        <v>251</v>
      </c>
    </row>
    <row r="56" spans="1:24">
      <c r="A56" s="922" t="s">
        <v>2893</v>
      </c>
      <c r="B56" s="951" t="s">
        <v>251</v>
      </c>
      <c r="C56" s="951" t="s">
        <v>251</v>
      </c>
      <c r="D56" s="951" t="s">
        <v>251</v>
      </c>
      <c r="E56" s="951">
        <v>68.96</v>
      </c>
      <c r="F56" s="951">
        <v>70.74</v>
      </c>
      <c r="G56" s="951" t="s">
        <v>251</v>
      </c>
      <c r="H56" s="951">
        <v>139</v>
      </c>
      <c r="I56" s="951" t="s">
        <v>251</v>
      </c>
      <c r="J56" s="951" t="s">
        <v>251</v>
      </c>
      <c r="K56" s="951">
        <v>44.57</v>
      </c>
      <c r="L56" s="951" t="s">
        <v>251</v>
      </c>
      <c r="M56" s="951" t="s">
        <v>251</v>
      </c>
      <c r="N56" s="951" t="s">
        <v>251</v>
      </c>
      <c r="O56" s="951" t="s">
        <v>251</v>
      </c>
      <c r="P56" s="951" t="s">
        <v>251</v>
      </c>
      <c r="Q56" s="951" t="s">
        <v>251</v>
      </c>
      <c r="R56" s="951" t="s">
        <v>251</v>
      </c>
      <c r="S56" s="951" t="s">
        <v>251</v>
      </c>
      <c r="T56" s="951" t="s">
        <v>251</v>
      </c>
      <c r="U56" s="951" t="s">
        <v>251</v>
      </c>
      <c r="V56" s="951" t="s">
        <v>251</v>
      </c>
      <c r="W56" s="951" t="s">
        <v>251</v>
      </c>
      <c r="X56" s="951" t="s">
        <v>251</v>
      </c>
    </row>
    <row r="57" ht="35" customHeight="1" spans="1:24">
      <c r="A57" s="952" t="s">
        <v>2894</v>
      </c>
      <c r="B57" s="952"/>
      <c r="C57" s="952"/>
      <c r="D57" s="952"/>
      <c r="E57" s="952"/>
      <c r="F57" s="952"/>
      <c r="G57" s="952"/>
      <c r="H57" s="952"/>
      <c r="I57" s="952"/>
      <c r="J57" s="952"/>
      <c r="K57" s="952"/>
      <c r="L57" s="952"/>
      <c r="M57" s="952"/>
      <c r="N57" s="952"/>
      <c r="O57" s="952"/>
      <c r="P57" s="952"/>
      <c r="Q57" s="952"/>
      <c r="R57" s="952"/>
      <c r="S57" s="952"/>
      <c r="T57" s="952"/>
      <c r="U57" s="952"/>
      <c r="V57" s="952"/>
      <c r="W57" s="952"/>
      <c r="X57" s="952"/>
    </row>
    <row r="58" spans="1:24">
      <c r="A58" s="928" t="s">
        <v>2895</v>
      </c>
      <c r="B58" s="928"/>
      <c r="C58" s="928"/>
      <c r="D58" s="928"/>
      <c r="E58" s="928"/>
      <c r="F58" s="928"/>
      <c r="G58" s="928"/>
      <c r="H58" s="928"/>
      <c r="I58" s="928"/>
      <c r="J58" s="928"/>
      <c r="K58" s="928"/>
      <c r="L58" s="928"/>
      <c r="M58" s="928"/>
      <c r="N58" s="928"/>
      <c r="O58" s="928"/>
      <c r="P58" s="928"/>
      <c r="Q58" s="928"/>
      <c r="R58" s="928"/>
      <c r="S58" s="928"/>
      <c r="T58" s="928"/>
      <c r="U58" s="928"/>
      <c r="V58" s="928"/>
      <c r="W58" s="928"/>
      <c r="X58" s="928"/>
    </row>
    <row r="59" spans="1:24">
      <c r="A59" s="928" t="s">
        <v>2896</v>
      </c>
      <c r="B59" s="928"/>
      <c r="C59" s="928"/>
      <c r="D59" s="928"/>
      <c r="E59" s="928"/>
      <c r="F59" s="928"/>
      <c r="G59" s="928"/>
      <c r="H59" s="928"/>
      <c r="I59" s="928"/>
      <c r="J59" s="928"/>
      <c r="K59" s="928"/>
      <c r="L59" s="928"/>
      <c r="M59" s="928"/>
      <c r="N59" s="928"/>
      <c r="O59" s="928"/>
      <c r="P59" s="928"/>
      <c r="Q59" s="928"/>
      <c r="R59" s="928"/>
      <c r="S59" s="928"/>
      <c r="T59" s="928"/>
      <c r="U59" s="928"/>
      <c r="V59" s="928"/>
      <c r="W59" s="928"/>
      <c r="X59" s="928"/>
    </row>
    <row r="60" spans="1:24">
      <c r="A60" s="928" t="s">
        <v>2897</v>
      </c>
      <c r="B60" s="928"/>
      <c r="C60" s="928"/>
      <c r="D60" s="928"/>
      <c r="E60" s="928"/>
      <c r="F60" s="928"/>
      <c r="G60" s="928"/>
      <c r="H60" s="928"/>
      <c r="I60" s="928"/>
      <c r="J60" s="928"/>
      <c r="K60" s="928"/>
      <c r="L60" s="928"/>
      <c r="M60" s="928"/>
      <c r="N60" s="928"/>
      <c r="O60" s="928"/>
      <c r="P60" s="928"/>
      <c r="Q60" s="928"/>
      <c r="R60" s="928"/>
      <c r="S60" s="928"/>
      <c r="T60" s="928"/>
      <c r="U60" s="928"/>
      <c r="V60" s="928"/>
      <c r="W60" s="928"/>
      <c r="X60" s="928"/>
    </row>
    <row r="61" spans="1:24">
      <c r="A61" s="928" t="s">
        <v>2898</v>
      </c>
      <c r="B61" s="928"/>
      <c r="C61" s="928"/>
      <c r="D61" s="928"/>
      <c r="E61" s="928"/>
      <c r="F61" s="928"/>
      <c r="G61" s="928"/>
      <c r="H61" s="928"/>
      <c r="I61" s="928"/>
      <c r="J61" s="928"/>
      <c r="K61" s="928"/>
      <c r="L61" s="928"/>
      <c r="M61" s="928"/>
      <c r="N61" s="928"/>
      <c r="O61" s="928"/>
      <c r="P61" s="928"/>
      <c r="Q61" s="928"/>
      <c r="R61" s="928"/>
      <c r="S61" s="928"/>
      <c r="T61" s="928"/>
      <c r="U61" s="928"/>
      <c r="V61" s="928"/>
      <c r="W61" s="928"/>
      <c r="X61" s="928"/>
    </row>
    <row r="62" spans="1:24">
      <c r="A62" s="928" t="s">
        <v>2899</v>
      </c>
      <c r="B62" s="928"/>
      <c r="C62" s="928"/>
      <c r="D62" s="928"/>
      <c r="E62" s="928"/>
      <c r="F62" s="928"/>
      <c r="G62" s="928"/>
      <c r="H62" s="928"/>
      <c r="I62" s="928"/>
      <c r="J62" s="928"/>
      <c r="K62" s="928"/>
      <c r="L62" s="928"/>
      <c r="M62" s="928"/>
      <c r="N62" s="928"/>
      <c r="O62" s="928"/>
      <c r="P62" s="928"/>
      <c r="Q62" s="928"/>
      <c r="R62" s="928"/>
      <c r="S62" s="928"/>
      <c r="T62" s="928"/>
      <c r="U62" s="928"/>
      <c r="V62" s="928"/>
      <c r="W62" s="928"/>
      <c r="X62" s="928"/>
    </row>
    <row r="63" spans="1:24">
      <c r="A63" s="928" t="s">
        <v>2900</v>
      </c>
      <c r="B63" s="928"/>
      <c r="C63" s="928"/>
      <c r="D63" s="928"/>
      <c r="E63" s="928"/>
      <c r="F63" s="928"/>
      <c r="G63" s="928"/>
      <c r="H63" s="928"/>
      <c r="I63" s="928"/>
      <c r="J63" s="928"/>
      <c r="K63" s="928"/>
      <c r="L63" s="928"/>
      <c r="M63" s="928"/>
      <c r="N63" s="928"/>
      <c r="O63" s="928"/>
      <c r="P63" s="928"/>
      <c r="Q63" s="928"/>
      <c r="R63" s="928"/>
      <c r="S63" s="928"/>
      <c r="T63" s="928"/>
      <c r="U63" s="928"/>
      <c r="V63" s="928"/>
      <c r="W63" s="928"/>
      <c r="X63" s="928"/>
    </row>
    <row r="64" spans="1:24">
      <c r="A64" s="928" t="s">
        <v>2901</v>
      </c>
      <c r="B64" s="928"/>
      <c r="C64" s="928"/>
      <c r="D64" s="928"/>
      <c r="E64" s="928"/>
      <c r="F64" s="928"/>
      <c r="G64" s="928"/>
      <c r="H64" s="928"/>
      <c r="I64" s="928"/>
      <c r="J64" s="928"/>
      <c r="K64" s="928"/>
      <c r="L64" s="928"/>
      <c r="M64" s="928"/>
      <c r="N64" s="928"/>
      <c r="O64" s="928"/>
      <c r="P64" s="928"/>
      <c r="Q64" s="928"/>
      <c r="R64" s="928"/>
      <c r="S64" s="928"/>
      <c r="T64" s="928"/>
      <c r="U64" s="928"/>
      <c r="V64" s="928"/>
      <c r="W64" s="928"/>
      <c r="X64" s="928"/>
    </row>
    <row r="65" spans="1:24">
      <c r="A65" s="959" t="s">
        <v>2902</v>
      </c>
      <c r="B65" s="959"/>
      <c r="C65" s="959"/>
      <c r="D65" s="959"/>
      <c r="E65" s="959"/>
      <c r="F65" s="959"/>
      <c r="G65" s="959"/>
      <c r="H65" s="959"/>
      <c r="I65" s="959"/>
      <c r="J65" s="959"/>
      <c r="K65" s="959"/>
      <c r="L65" s="959"/>
      <c r="M65" s="959"/>
      <c r="N65" s="959"/>
      <c r="O65" s="959"/>
      <c r="P65" s="959"/>
      <c r="Q65" s="959"/>
      <c r="R65" s="959"/>
      <c r="S65" s="959"/>
      <c r="T65" s="959"/>
      <c r="U65" s="959"/>
      <c r="V65" s="959"/>
      <c r="W65" s="959"/>
      <c r="X65" s="959"/>
    </row>
    <row r="66" spans="1:24">
      <c r="A66" s="928" t="s">
        <v>2903</v>
      </c>
      <c r="B66" s="928"/>
      <c r="C66" s="928"/>
      <c r="D66" s="928"/>
      <c r="E66" s="928"/>
      <c r="F66" s="928"/>
      <c r="G66" s="928"/>
      <c r="H66" s="928"/>
      <c r="I66" s="928"/>
      <c r="J66" s="928"/>
      <c r="K66" s="928"/>
      <c r="L66" s="928"/>
      <c r="M66" s="928"/>
      <c r="N66" s="928"/>
      <c r="O66" s="928"/>
      <c r="P66" s="928"/>
      <c r="Q66" s="928"/>
      <c r="R66" s="928"/>
      <c r="S66" s="928"/>
      <c r="T66" s="928"/>
      <c r="U66" s="928"/>
      <c r="V66" s="928"/>
      <c r="W66" s="928"/>
      <c r="X66" s="928"/>
    </row>
    <row r="67" spans="1:24">
      <c r="A67" s="928" t="s">
        <v>2904</v>
      </c>
      <c r="B67" s="928"/>
      <c r="C67" s="928"/>
      <c r="D67" s="928"/>
      <c r="E67" s="928"/>
      <c r="F67" s="928"/>
      <c r="G67" s="928"/>
      <c r="H67" s="928"/>
      <c r="I67" s="928"/>
      <c r="J67" s="928"/>
      <c r="K67" s="928"/>
      <c r="L67" s="928"/>
      <c r="M67" s="928"/>
      <c r="N67" s="928"/>
      <c r="O67" s="928"/>
      <c r="P67" s="928"/>
      <c r="Q67" s="928"/>
      <c r="R67" s="928"/>
      <c r="S67" s="928"/>
      <c r="T67" s="928"/>
      <c r="U67" s="928"/>
      <c r="V67" s="928"/>
      <c r="W67" s="928"/>
      <c r="X67" s="928"/>
    </row>
    <row r="68" spans="1:24">
      <c r="A68" s="959" t="s">
        <v>2905</v>
      </c>
      <c r="B68" s="959"/>
      <c r="C68" s="959"/>
      <c r="D68" s="959"/>
      <c r="E68" s="959"/>
      <c r="F68" s="959"/>
      <c r="G68" s="959"/>
      <c r="H68" s="959"/>
      <c r="I68" s="959"/>
      <c r="J68" s="959"/>
      <c r="K68" s="959"/>
      <c r="L68" s="959"/>
      <c r="M68" s="959"/>
      <c r="N68" s="959"/>
      <c r="O68" s="959"/>
      <c r="P68" s="959"/>
      <c r="Q68" s="959"/>
      <c r="R68" s="959"/>
      <c r="S68" s="959"/>
      <c r="T68" s="959"/>
      <c r="U68" s="959"/>
      <c r="V68" s="959"/>
      <c r="W68" s="959"/>
      <c r="X68" s="959"/>
    </row>
    <row r="69" spans="1:24">
      <c r="A69" s="959" t="s">
        <v>2906</v>
      </c>
      <c r="B69" s="959"/>
      <c r="C69" s="959"/>
      <c r="D69" s="959"/>
      <c r="E69" s="959"/>
      <c r="F69" s="959"/>
      <c r="G69" s="959"/>
      <c r="H69" s="959"/>
      <c r="I69" s="959"/>
      <c r="J69" s="959"/>
      <c r="K69" s="959"/>
      <c r="L69" s="959"/>
      <c r="M69" s="959"/>
      <c r="N69" s="959"/>
      <c r="O69" s="959"/>
      <c r="P69" s="959"/>
      <c r="Q69" s="959"/>
      <c r="R69" s="959"/>
      <c r="S69" s="959"/>
      <c r="T69" s="959"/>
      <c r="U69" s="959"/>
      <c r="V69" s="959"/>
      <c r="W69" s="959"/>
      <c r="X69" s="959"/>
    </row>
    <row r="70" spans="1:24">
      <c r="A70" s="959" t="s">
        <v>2907</v>
      </c>
      <c r="B70" s="959"/>
      <c r="C70" s="959"/>
      <c r="D70" s="959"/>
      <c r="E70" s="959"/>
      <c r="F70" s="959"/>
      <c r="G70" s="959"/>
      <c r="H70" s="959"/>
      <c r="I70" s="959"/>
      <c r="J70" s="959"/>
      <c r="K70" s="959"/>
      <c r="L70" s="959"/>
      <c r="M70" s="959"/>
      <c r="N70" s="959"/>
      <c r="O70" s="959"/>
      <c r="P70" s="959"/>
      <c r="Q70" s="959"/>
      <c r="R70" s="959"/>
      <c r="S70" s="959"/>
      <c r="T70" s="959"/>
      <c r="U70" s="959"/>
      <c r="V70" s="959"/>
      <c r="W70" s="959"/>
      <c r="X70" s="959"/>
    </row>
    <row r="71" spans="1:24">
      <c r="A71" s="928" t="s">
        <v>2908</v>
      </c>
      <c r="B71" s="928"/>
      <c r="C71" s="928"/>
      <c r="D71" s="928"/>
      <c r="E71" s="928"/>
      <c r="F71" s="928"/>
      <c r="G71" s="928"/>
      <c r="H71" s="928"/>
      <c r="I71" s="928"/>
      <c r="J71" s="928"/>
      <c r="K71" s="928"/>
      <c r="L71" s="928"/>
      <c r="M71" s="928"/>
      <c r="N71" s="928"/>
      <c r="O71" s="928"/>
      <c r="P71" s="928"/>
      <c r="Q71" s="928"/>
      <c r="R71" s="928"/>
      <c r="S71" s="928"/>
      <c r="T71" s="928"/>
      <c r="U71" s="928"/>
      <c r="V71" s="928"/>
      <c r="W71" s="928"/>
      <c r="X71" s="928"/>
    </row>
    <row r="72" spans="1:41">
      <c r="A72" s="841" t="s">
        <v>2909</v>
      </c>
      <c r="B72" s="842"/>
      <c r="C72" s="842"/>
      <c r="D72" s="842"/>
      <c r="E72" s="842"/>
      <c r="F72" s="842"/>
      <c r="G72" s="842"/>
      <c r="H72" s="842"/>
      <c r="I72" s="842"/>
      <c r="J72" s="842"/>
      <c r="K72" s="842"/>
      <c r="L72" s="842"/>
      <c r="M72" s="842"/>
      <c r="N72" s="842"/>
      <c r="O72" s="842"/>
      <c r="P72" s="842"/>
      <c r="Q72" s="842"/>
      <c r="R72" s="842"/>
      <c r="S72" s="842"/>
      <c r="T72" s="842"/>
      <c r="U72" s="842"/>
      <c r="V72" s="861"/>
      <c r="W72" s="861"/>
      <c r="X72" s="861"/>
      <c r="Y72" s="861"/>
      <c r="Z72" s="861"/>
      <c r="AA72" s="861"/>
      <c r="AB72" s="861"/>
      <c r="AC72" s="861"/>
      <c r="AD72" s="861"/>
      <c r="AE72" s="861"/>
      <c r="AF72" s="861"/>
      <c r="AG72" s="861"/>
      <c r="AH72" s="861"/>
      <c r="AI72" s="861"/>
      <c r="AJ72" s="861"/>
      <c r="AK72" s="861"/>
      <c r="AL72" s="861"/>
      <c r="AM72" s="861"/>
      <c r="AN72" s="861"/>
      <c r="AO72" s="861"/>
    </row>
    <row r="73" spans="1:41">
      <c r="A73" s="843" t="s">
        <v>2910</v>
      </c>
      <c r="B73" s="842"/>
      <c r="C73" s="842"/>
      <c r="D73" s="842"/>
      <c r="E73" s="842"/>
      <c r="F73" s="842"/>
      <c r="G73" s="842"/>
      <c r="H73" s="842"/>
      <c r="I73" s="842"/>
      <c r="J73" s="842"/>
      <c r="K73" s="842"/>
      <c r="L73" s="842"/>
      <c r="M73" s="842"/>
      <c r="N73" s="842"/>
      <c r="O73" s="842"/>
      <c r="P73" s="842"/>
      <c r="Q73" s="842"/>
      <c r="R73" s="842"/>
      <c r="S73" s="842"/>
      <c r="T73" s="842"/>
      <c r="U73" s="842"/>
      <c r="V73" s="861"/>
      <c r="W73" s="861"/>
      <c r="X73" s="861"/>
      <c r="Y73" s="861"/>
      <c r="Z73" s="861"/>
      <c r="AA73" s="861"/>
      <c r="AB73" s="861"/>
      <c r="AC73" s="861"/>
      <c r="AD73" s="861"/>
      <c r="AE73" s="861"/>
      <c r="AF73" s="861"/>
      <c r="AG73" s="861"/>
      <c r="AH73" s="861"/>
      <c r="AI73" s="861"/>
      <c r="AJ73" s="861"/>
      <c r="AK73" s="861"/>
      <c r="AL73" s="861"/>
      <c r="AM73" s="861"/>
      <c r="AN73" s="861"/>
      <c r="AO73" s="861"/>
    </row>
    <row r="74" spans="1:41">
      <c r="A74" s="843" t="s">
        <v>2911</v>
      </c>
      <c r="B74" s="842"/>
      <c r="C74" s="842"/>
      <c r="D74" s="842"/>
      <c r="E74" s="842"/>
      <c r="F74" s="842"/>
      <c r="G74" s="842"/>
      <c r="H74" s="842"/>
      <c r="I74" s="842"/>
      <c r="J74" s="842"/>
      <c r="K74" s="842"/>
      <c r="L74" s="842"/>
      <c r="M74" s="842"/>
      <c r="N74" s="842"/>
      <c r="O74" s="842"/>
      <c r="P74" s="842"/>
      <c r="Q74" s="842"/>
      <c r="R74" s="842"/>
      <c r="S74" s="842"/>
      <c r="T74" s="842"/>
      <c r="U74" s="842"/>
      <c r="V74" s="861"/>
      <c r="W74" s="861"/>
      <c r="X74" s="861"/>
      <c r="Y74" s="861"/>
      <c r="Z74" s="861"/>
      <c r="AA74" s="861"/>
      <c r="AB74" s="861"/>
      <c r="AC74" s="861"/>
      <c r="AD74" s="861"/>
      <c r="AE74" s="861"/>
      <c r="AF74" s="861"/>
      <c r="AG74" s="861"/>
      <c r="AH74" s="861"/>
      <c r="AI74" s="861"/>
      <c r="AJ74" s="861"/>
      <c r="AK74" s="861"/>
      <c r="AL74" s="861"/>
      <c r="AM74" s="861"/>
      <c r="AN74" s="861"/>
      <c r="AO74" s="861"/>
    </row>
    <row r="75" spans="1:41">
      <c r="A75" s="843" t="s">
        <v>2912</v>
      </c>
      <c r="B75" s="842"/>
      <c r="C75" s="842"/>
      <c r="D75" s="842"/>
      <c r="E75" s="842"/>
      <c r="F75" s="842"/>
      <c r="G75" s="842"/>
      <c r="H75" s="842"/>
      <c r="I75" s="842"/>
      <c r="J75" s="842"/>
      <c r="K75" s="842"/>
      <c r="L75" s="842"/>
      <c r="M75" s="842"/>
      <c r="N75" s="842"/>
      <c r="O75" s="842"/>
      <c r="P75" s="842"/>
      <c r="Q75" s="842"/>
      <c r="R75" s="842"/>
      <c r="S75" s="842"/>
      <c r="T75" s="842"/>
      <c r="U75" s="842"/>
      <c r="V75" s="861"/>
      <c r="W75" s="861"/>
      <c r="X75" s="861"/>
      <c r="Y75" s="861"/>
      <c r="Z75" s="861"/>
      <c r="AA75" s="861"/>
      <c r="AB75" s="861"/>
      <c r="AC75" s="861"/>
      <c r="AD75" s="861"/>
      <c r="AE75" s="861"/>
      <c r="AF75" s="861"/>
      <c r="AG75" s="861"/>
      <c r="AH75" s="861"/>
      <c r="AI75" s="861"/>
      <c r="AJ75" s="861"/>
      <c r="AK75" s="861"/>
      <c r="AL75" s="861"/>
      <c r="AM75" s="861"/>
      <c r="AN75" s="861"/>
      <c r="AO75" s="861"/>
    </row>
  </sheetData>
  <protectedRanges>
    <protectedRange sqref="B8:B10 C8:C10 D8:D10 G8:G10 I8:I10 J8:J10 L8:L10 M8:M10 N8:N10 O8:O10 P8:P10 Q8:Q10 R8:R10 S8:S10 T8:T10 U8:U10 V8:V10 W8:W10 X8:X10" name="Range1_2_1_1_1"/>
  </protectedRanges>
  <mergeCells count="4">
    <mergeCell ref="A1:O1"/>
    <mergeCell ref="A2:N2"/>
    <mergeCell ref="A4:N4"/>
    <mergeCell ref="A57:X57"/>
  </mergeCells>
  <hyperlinks>
    <hyperlink ref="O2" location="价格目录!A1" display="返回目录"/>
  </hyperlinks>
  <pageMargins left="0.699305555555556" right="0.699305555555556"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D139"/>
  <sheetViews>
    <sheetView topLeftCell="A112" workbookViewId="0">
      <selection activeCell="D45" sqref="D45"/>
    </sheetView>
  </sheetViews>
  <sheetFormatPr defaultColWidth="9" defaultRowHeight="14.25" outlineLevelCol="3"/>
  <cols>
    <col min="1" max="1" width="22.25" customWidth="1"/>
    <col min="2" max="2" width="36.125" customWidth="1"/>
    <col min="4" max="4" width="16.375" customWidth="1"/>
    <col min="7" max="7" width="19.25" customWidth="1"/>
    <col min="10" max="10" width="15.875" customWidth="1"/>
  </cols>
  <sheetData>
    <row r="1" ht="25.5" spans="1:4">
      <c r="A1" s="891" t="s">
        <v>2913</v>
      </c>
      <c r="B1" s="891"/>
      <c r="C1" s="891"/>
      <c r="D1" s="941"/>
    </row>
    <row r="2" spans="1:4">
      <c r="A2" s="893" t="s">
        <v>2914</v>
      </c>
      <c r="B2" s="893" t="s">
        <v>2915</v>
      </c>
      <c r="C2" s="893" t="s">
        <v>2916</v>
      </c>
      <c r="D2" s="942" t="s">
        <v>2270</v>
      </c>
    </row>
    <row r="3" spans="1:4">
      <c r="A3" s="894" t="s">
        <v>2917</v>
      </c>
      <c r="B3" s="894"/>
      <c r="C3" s="894"/>
      <c r="D3" s="892"/>
    </row>
    <row r="4" spans="1:4">
      <c r="A4" s="895" t="s">
        <v>2918</v>
      </c>
      <c r="B4" s="895" t="s">
        <v>2919</v>
      </c>
      <c r="C4" s="895"/>
      <c r="D4" s="892"/>
    </row>
    <row r="5" spans="1:4">
      <c r="A5" s="895" t="s">
        <v>2920</v>
      </c>
      <c r="B5" s="895" t="s">
        <v>2921</v>
      </c>
      <c r="C5" s="895"/>
      <c r="D5" s="892"/>
    </row>
    <row r="6" spans="1:4">
      <c r="A6" s="895" t="s">
        <v>2922</v>
      </c>
      <c r="B6" s="895" t="s">
        <v>2923</v>
      </c>
      <c r="C6" s="895"/>
      <c r="D6" s="892"/>
    </row>
    <row r="7" spans="1:4">
      <c r="A7" s="895" t="s">
        <v>2924</v>
      </c>
      <c r="B7" s="895" t="s">
        <v>2925</v>
      </c>
      <c r="C7" s="895"/>
      <c r="D7" s="892"/>
    </row>
    <row r="8" spans="1:4">
      <c r="A8" s="895" t="s">
        <v>2926</v>
      </c>
      <c r="B8" s="895" t="s">
        <v>2927</v>
      </c>
      <c r="C8" s="895"/>
      <c r="D8" s="892"/>
    </row>
    <row r="9" spans="1:4">
      <c r="A9" s="895" t="s">
        <v>2928</v>
      </c>
      <c r="B9" s="895" t="s">
        <v>2929</v>
      </c>
      <c r="C9" s="895"/>
      <c r="D9" s="892"/>
    </row>
    <row r="10" spans="1:4">
      <c r="A10" s="895" t="s">
        <v>2930</v>
      </c>
      <c r="B10" s="895" t="s">
        <v>2931</v>
      </c>
      <c r="C10" s="895"/>
      <c r="D10" s="892"/>
    </row>
    <row r="11" spans="1:4">
      <c r="A11" s="895" t="s">
        <v>2932</v>
      </c>
      <c r="B11" s="895" t="s">
        <v>2933</v>
      </c>
      <c r="C11" s="895"/>
      <c r="D11" s="892"/>
    </row>
    <row r="12" spans="1:4">
      <c r="A12" s="894" t="s">
        <v>2934</v>
      </c>
      <c r="B12" s="894"/>
      <c r="C12" s="894"/>
      <c r="D12" s="892"/>
    </row>
    <row r="13" spans="1:4">
      <c r="A13" s="895" t="s">
        <v>622</v>
      </c>
      <c r="B13" s="895" t="s">
        <v>2935</v>
      </c>
      <c r="C13" s="895" t="s">
        <v>1298</v>
      </c>
      <c r="D13" s="892"/>
    </row>
    <row r="14" spans="1:4">
      <c r="A14" s="895" t="s">
        <v>248</v>
      </c>
      <c r="B14" s="895" t="s">
        <v>2493</v>
      </c>
      <c r="C14" s="895" t="s">
        <v>2492</v>
      </c>
      <c r="D14" s="892"/>
    </row>
    <row r="15" spans="1:4">
      <c r="A15" s="894" t="s">
        <v>2936</v>
      </c>
      <c r="B15" s="894"/>
      <c r="C15" s="894"/>
      <c r="D15" s="892"/>
    </row>
    <row r="16" spans="1:4">
      <c r="A16" s="895" t="s">
        <v>220</v>
      </c>
      <c r="B16" s="895" t="s">
        <v>820</v>
      </c>
      <c r="C16" s="895" t="s">
        <v>821</v>
      </c>
      <c r="D16" s="892"/>
    </row>
    <row r="17" spans="1:4">
      <c r="A17" s="894" t="s">
        <v>2937</v>
      </c>
      <c r="B17" s="894"/>
      <c r="C17" s="894"/>
      <c r="D17" s="892"/>
    </row>
    <row r="18" spans="1:4">
      <c r="A18" s="895" t="s">
        <v>829</v>
      </c>
      <c r="B18" s="895" t="s">
        <v>2938</v>
      </c>
      <c r="C18" s="895" t="s">
        <v>828</v>
      </c>
      <c r="D18" s="892"/>
    </row>
    <row r="19" spans="1:4">
      <c r="A19" s="895" t="s">
        <v>2939</v>
      </c>
      <c r="B19" s="895" t="s">
        <v>2940</v>
      </c>
      <c r="C19" s="895" t="s">
        <v>856</v>
      </c>
      <c r="D19" s="892"/>
    </row>
    <row r="20" spans="1:4">
      <c r="A20" s="894" t="s">
        <v>2941</v>
      </c>
      <c r="B20" s="894"/>
      <c r="C20" s="894"/>
      <c r="D20" s="892"/>
    </row>
    <row r="21" spans="1:4">
      <c r="A21" s="895" t="s">
        <v>372</v>
      </c>
      <c r="B21" s="895" t="s">
        <v>2942</v>
      </c>
      <c r="C21" s="895" t="s">
        <v>831</v>
      </c>
      <c r="D21" s="892"/>
    </row>
    <row r="22" spans="1:4">
      <c r="A22" s="895" t="s">
        <v>388</v>
      </c>
      <c r="B22" s="895" t="s">
        <v>2943</v>
      </c>
      <c r="C22" s="895" t="s">
        <v>837</v>
      </c>
      <c r="D22" s="892"/>
    </row>
    <row r="23" spans="1:4">
      <c r="A23" s="894" t="s">
        <v>2944</v>
      </c>
      <c r="B23" s="894"/>
      <c r="C23" s="894"/>
      <c r="D23" s="892"/>
    </row>
    <row r="24" spans="1:4">
      <c r="A24" s="895" t="s">
        <v>538</v>
      </c>
      <c r="B24" s="895" t="s">
        <v>949</v>
      </c>
      <c r="C24" s="895" t="s">
        <v>950</v>
      </c>
      <c r="D24" s="892"/>
    </row>
    <row r="25" spans="1:4">
      <c r="A25" s="895"/>
      <c r="B25" s="895"/>
      <c r="C25" s="895" t="s">
        <v>1330</v>
      </c>
      <c r="D25" s="892"/>
    </row>
    <row r="26" spans="1:4">
      <c r="A26" s="895" t="s">
        <v>490</v>
      </c>
      <c r="B26" s="895" t="s">
        <v>1021</v>
      </c>
      <c r="C26" s="895" t="s">
        <v>2945</v>
      </c>
      <c r="D26" s="892"/>
    </row>
    <row r="27" spans="1:4">
      <c r="A27" s="895" t="s">
        <v>436</v>
      </c>
      <c r="B27" s="895" t="s">
        <v>2946</v>
      </c>
      <c r="C27" s="895" t="s">
        <v>961</v>
      </c>
      <c r="D27" s="892"/>
    </row>
    <row r="28" spans="1:4">
      <c r="A28" s="895" t="s">
        <v>2947</v>
      </c>
      <c r="B28" s="895" t="s">
        <v>1073</v>
      </c>
      <c r="C28" s="895" t="s">
        <v>1076</v>
      </c>
      <c r="D28" s="892"/>
    </row>
    <row r="29" spans="1:4">
      <c r="A29" s="895" t="s">
        <v>2948</v>
      </c>
      <c r="B29" s="895" t="s">
        <v>1317</v>
      </c>
      <c r="C29" s="895" t="s">
        <v>1318</v>
      </c>
      <c r="D29" s="892"/>
    </row>
    <row r="30" spans="1:4">
      <c r="A30" s="895" t="s">
        <v>2949</v>
      </c>
      <c r="B30" s="895" t="s">
        <v>2950</v>
      </c>
      <c r="C30" s="895" t="s">
        <v>948</v>
      </c>
      <c r="D30" s="892"/>
    </row>
    <row r="31" spans="1:4">
      <c r="A31" s="895" t="s">
        <v>721</v>
      </c>
      <c r="B31" s="895" t="s">
        <v>2951</v>
      </c>
      <c r="C31" s="895" t="s">
        <v>884</v>
      </c>
      <c r="D31" s="892"/>
    </row>
    <row r="32" spans="1:4">
      <c r="A32" s="895"/>
      <c r="B32" s="895"/>
      <c r="C32" s="895"/>
      <c r="D32" s="892"/>
    </row>
    <row r="33" spans="1:4">
      <c r="A33" s="895" t="s">
        <v>428</v>
      </c>
      <c r="B33" s="895" t="s">
        <v>2952</v>
      </c>
      <c r="C33" s="895" t="s">
        <v>1303</v>
      </c>
      <c r="D33" s="892"/>
    </row>
    <row r="34" spans="1:4">
      <c r="A34" s="895" t="s">
        <v>2513</v>
      </c>
      <c r="B34" s="895" t="s">
        <v>2953</v>
      </c>
      <c r="C34" s="895" t="s">
        <v>1068</v>
      </c>
      <c r="D34" s="892"/>
    </row>
    <row r="35" spans="1:4">
      <c r="A35" s="895" t="s">
        <v>476</v>
      </c>
      <c r="B35" s="895" t="s">
        <v>2954</v>
      </c>
      <c r="C35" s="895" t="s">
        <v>909</v>
      </c>
      <c r="D35" s="892"/>
    </row>
    <row r="36" spans="1:4">
      <c r="A36" s="895"/>
      <c r="B36" s="895"/>
      <c r="C36" s="895" t="s">
        <v>1334</v>
      </c>
      <c r="D36" s="892"/>
    </row>
    <row r="37" spans="1:4">
      <c r="A37" s="895" t="s">
        <v>1328</v>
      </c>
      <c r="B37" s="895" t="s">
        <v>2955</v>
      </c>
      <c r="C37" s="895" t="s">
        <v>1327</v>
      </c>
      <c r="D37" s="892"/>
    </row>
    <row r="38" spans="1:4">
      <c r="A38" s="895"/>
      <c r="B38" s="895"/>
      <c r="C38" s="895" t="s">
        <v>953</v>
      </c>
      <c r="D38" s="892"/>
    </row>
    <row r="39" spans="1:4">
      <c r="A39" s="895"/>
      <c r="B39" s="895"/>
      <c r="C39" s="895"/>
      <c r="D39" s="892"/>
    </row>
    <row r="40" spans="1:4">
      <c r="A40" s="895" t="s">
        <v>2956</v>
      </c>
      <c r="B40" s="895" t="s">
        <v>2957</v>
      </c>
      <c r="C40" s="895" t="s">
        <v>928</v>
      </c>
      <c r="D40" s="892"/>
    </row>
    <row r="41" spans="1:4">
      <c r="A41" s="895" t="s">
        <v>2958</v>
      </c>
      <c r="B41" s="895" t="s">
        <v>1313</v>
      </c>
      <c r="C41" s="895" t="s">
        <v>1314</v>
      </c>
      <c r="D41" s="892"/>
    </row>
    <row r="42" spans="1:4">
      <c r="A42" s="895" t="s">
        <v>2409</v>
      </c>
      <c r="B42" s="895" t="s">
        <v>2959</v>
      </c>
      <c r="C42" s="895"/>
      <c r="D42" s="892"/>
    </row>
    <row r="43" spans="1:4">
      <c r="A43" s="895" t="s">
        <v>2960</v>
      </c>
      <c r="B43" s="895" t="s">
        <v>2961</v>
      </c>
      <c r="C43" s="895" t="s">
        <v>1250</v>
      </c>
      <c r="D43" s="892"/>
    </row>
    <row r="44" spans="1:4">
      <c r="A44" s="895" t="s">
        <v>2366</v>
      </c>
      <c r="B44" s="895" t="s">
        <v>2539</v>
      </c>
      <c r="C44" s="895" t="s">
        <v>2365</v>
      </c>
      <c r="D44" s="892"/>
    </row>
    <row r="45" spans="1:4">
      <c r="A45" s="895" t="s">
        <v>2962</v>
      </c>
      <c r="B45" s="895" t="s">
        <v>2963</v>
      </c>
      <c r="C45" s="895" t="s">
        <v>1321</v>
      </c>
      <c r="D45" s="892"/>
    </row>
    <row r="46" spans="1:4">
      <c r="A46" s="895" t="s">
        <v>2964</v>
      </c>
      <c r="B46" s="895" t="s">
        <v>2965</v>
      </c>
      <c r="C46" s="895" t="s">
        <v>1271</v>
      </c>
      <c r="D46" s="892"/>
    </row>
    <row r="47" spans="1:4">
      <c r="A47" s="895" t="s">
        <v>2966</v>
      </c>
      <c r="B47" s="895" t="s">
        <v>2967</v>
      </c>
      <c r="C47" s="895" t="s">
        <v>2968</v>
      </c>
      <c r="D47" s="892"/>
    </row>
    <row r="48" spans="1:4">
      <c r="A48" s="895" t="s">
        <v>2969</v>
      </c>
      <c r="B48" s="895" t="s">
        <v>2970</v>
      </c>
      <c r="C48" s="895" t="s">
        <v>1325</v>
      </c>
      <c r="D48" s="892"/>
    </row>
    <row r="49" spans="1:4">
      <c r="A49" s="895" t="s">
        <v>2971</v>
      </c>
      <c r="B49" s="895" t="s">
        <v>2972</v>
      </c>
      <c r="C49" s="895" t="s">
        <v>892</v>
      </c>
      <c r="D49" s="892"/>
    </row>
    <row r="50" spans="1:4">
      <c r="A50" s="895" t="s">
        <v>522</v>
      </c>
      <c r="B50" s="895" t="s">
        <v>2973</v>
      </c>
      <c r="C50" s="895" t="s">
        <v>1310</v>
      </c>
      <c r="D50" s="892"/>
    </row>
    <row r="51" spans="1:4">
      <c r="A51" s="894" t="s">
        <v>2974</v>
      </c>
      <c r="B51" s="894"/>
      <c r="C51" s="894"/>
      <c r="D51" s="892"/>
    </row>
    <row r="52" spans="1:4">
      <c r="A52" s="895" t="s">
        <v>750</v>
      </c>
      <c r="B52" s="895" t="s">
        <v>2975</v>
      </c>
      <c r="C52" s="895" t="s">
        <v>975</v>
      </c>
      <c r="D52" s="892"/>
    </row>
    <row r="53" spans="1:4">
      <c r="A53" s="895" t="s">
        <v>333</v>
      </c>
      <c r="B53" s="895" t="s">
        <v>2976</v>
      </c>
      <c r="C53" s="895" t="s">
        <v>1081</v>
      </c>
      <c r="D53" s="892"/>
    </row>
    <row r="54" spans="1:4">
      <c r="A54" s="895" t="s">
        <v>227</v>
      </c>
      <c r="B54" s="895" t="s">
        <v>2977</v>
      </c>
      <c r="C54" s="895" t="s">
        <v>969</v>
      </c>
      <c r="D54" s="892"/>
    </row>
    <row r="55" spans="1:4">
      <c r="A55" s="895" t="s">
        <v>654</v>
      </c>
      <c r="B55" s="895" t="s">
        <v>2978</v>
      </c>
      <c r="C55" s="895" t="s">
        <v>1006</v>
      </c>
      <c r="D55" s="892"/>
    </row>
    <row r="56" spans="1:4">
      <c r="A56" s="895" t="s">
        <v>2979</v>
      </c>
      <c r="B56" s="895" t="s">
        <v>2980</v>
      </c>
      <c r="C56" s="895" t="s">
        <v>926</v>
      </c>
      <c r="D56" s="892"/>
    </row>
    <row r="57" spans="1:4">
      <c r="A57" s="895" t="s">
        <v>2981</v>
      </c>
      <c r="B57" s="895" t="s">
        <v>876</v>
      </c>
      <c r="C57" s="895" t="s">
        <v>877</v>
      </c>
      <c r="D57" s="892"/>
    </row>
    <row r="58" spans="1:4">
      <c r="A58" s="902" t="s">
        <v>2982</v>
      </c>
      <c r="B58" s="902" t="s">
        <v>2983</v>
      </c>
      <c r="C58" s="902" t="s">
        <v>1210</v>
      </c>
      <c r="D58" s="892" t="s">
        <v>2446</v>
      </c>
    </row>
    <row r="59" spans="1:4">
      <c r="A59" s="895" t="s">
        <v>2984</v>
      </c>
      <c r="B59" s="895" t="s">
        <v>2985</v>
      </c>
      <c r="C59" s="895" t="s">
        <v>1144</v>
      </c>
      <c r="D59" s="892"/>
    </row>
    <row r="60" spans="1:4">
      <c r="A60" s="895" t="s">
        <v>2986</v>
      </c>
      <c r="B60" s="895" t="s">
        <v>2987</v>
      </c>
      <c r="C60" s="895" t="s">
        <v>956</v>
      </c>
      <c r="D60" s="892"/>
    </row>
    <row r="61" spans="1:4">
      <c r="A61" s="895" t="s">
        <v>226</v>
      </c>
      <c r="B61" s="895" t="s">
        <v>2988</v>
      </c>
      <c r="C61" s="895" t="s">
        <v>971</v>
      </c>
      <c r="D61" s="892"/>
    </row>
    <row r="62" spans="1:4">
      <c r="A62" s="895" t="s">
        <v>2989</v>
      </c>
      <c r="B62" s="895" t="s">
        <v>2990</v>
      </c>
      <c r="C62" s="895" t="s">
        <v>934</v>
      </c>
      <c r="D62" s="892"/>
    </row>
    <row r="63" spans="1:4">
      <c r="A63" s="895" t="s">
        <v>2991</v>
      </c>
      <c r="B63" s="895" t="s">
        <v>2992</v>
      </c>
      <c r="C63" s="895" t="s">
        <v>973</v>
      </c>
      <c r="D63" s="892"/>
    </row>
    <row r="64" spans="1:4">
      <c r="A64" s="895" t="s">
        <v>2993</v>
      </c>
      <c r="B64" s="895" t="s">
        <v>2994</v>
      </c>
      <c r="C64" s="895" t="s">
        <v>897</v>
      </c>
      <c r="D64" s="892"/>
    </row>
    <row r="65" spans="1:4">
      <c r="A65" s="895" t="s">
        <v>717</v>
      </c>
      <c r="B65" s="895" t="s">
        <v>2995</v>
      </c>
      <c r="C65" s="895" t="s">
        <v>963</v>
      </c>
      <c r="D65" s="892"/>
    </row>
    <row r="66" spans="1:4">
      <c r="A66" s="895" t="s">
        <v>2996</v>
      </c>
      <c r="B66" s="895" t="s">
        <v>2997</v>
      </c>
      <c r="C66" s="895" t="s">
        <v>1135</v>
      </c>
      <c r="D66" s="892"/>
    </row>
    <row r="67" spans="1:4">
      <c r="A67" s="894" t="s">
        <v>2998</v>
      </c>
      <c r="B67" s="894"/>
      <c r="C67" s="894"/>
      <c r="D67" s="892"/>
    </row>
    <row r="68" spans="1:4">
      <c r="A68" s="895" t="s">
        <v>752</v>
      </c>
      <c r="B68" s="895" t="s">
        <v>2999</v>
      </c>
      <c r="C68" s="895" t="s">
        <v>992</v>
      </c>
      <c r="D68" s="892"/>
    </row>
    <row r="69" spans="1:4">
      <c r="A69" s="895" t="s">
        <v>327</v>
      </c>
      <c r="B69" s="895" t="s">
        <v>3000</v>
      </c>
      <c r="C69" s="895" t="s">
        <v>1203</v>
      </c>
      <c r="D69" s="892"/>
    </row>
    <row r="70" spans="1:4">
      <c r="A70" s="895" t="s">
        <v>394</v>
      </c>
      <c r="B70" s="895" t="s">
        <v>3001</v>
      </c>
      <c r="C70" s="895" t="s">
        <v>1029</v>
      </c>
      <c r="D70" s="892"/>
    </row>
    <row r="71" spans="1:4">
      <c r="A71" s="895" t="s">
        <v>3002</v>
      </c>
      <c r="B71" s="895" t="s">
        <v>3003</v>
      </c>
      <c r="C71" s="895" t="s">
        <v>1212</v>
      </c>
      <c r="D71" s="892"/>
    </row>
    <row r="72" spans="1:4">
      <c r="A72" s="895" t="s">
        <v>3004</v>
      </c>
      <c r="B72" s="895" t="s">
        <v>3005</v>
      </c>
      <c r="C72" s="895" t="s">
        <v>1052</v>
      </c>
      <c r="D72" s="892"/>
    </row>
    <row r="73" spans="1:4">
      <c r="A73" s="895" t="s">
        <v>356</v>
      </c>
      <c r="B73" s="895" t="s">
        <v>3006</v>
      </c>
      <c r="C73" s="895" t="s">
        <v>1061</v>
      </c>
      <c r="D73" s="892"/>
    </row>
    <row r="74" spans="1:4">
      <c r="A74" s="895" t="s">
        <v>3007</v>
      </c>
      <c r="B74" s="895" t="s">
        <v>3008</v>
      </c>
      <c r="C74" s="895" t="s">
        <v>1124</v>
      </c>
      <c r="D74" s="892"/>
    </row>
    <row r="75" spans="1:4">
      <c r="A75" s="895" t="s">
        <v>3009</v>
      </c>
      <c r="B75" s="895" t="s">
        <v>3010</v>
      </c>
      <c r="C75" s="895" t="s">
        <v>930</v>
      </c>
      <c r="D75" s="892"/>
    </row>
    <row r="76" spans="1:4">
      <c r="A76" s="895" t="s">
        <v>3011</v>
      </c>
      <c r="B76" s="895" t="s">
        <v>3012</v>
      </c>
      <c r="C76" s="895" t="s">
        <v>1208</v>
      </c>
      <c r="D76" s="892"/>
    </row>
    <row r="77" spans="1:4">
      <c r="A77" s="895" t="s">
        <v>3013</v>
      </c>
      <c r="B77" s="895" t="s">
        <v>3014</v>
      </c>
      <c r="C77" s="895" t="s">
        <v>1083</v>
      </c>
      <c r="D77" s="892"/>
    </row>
    <row r="78" spans="1:4">
      <c r="A78" s="895" t="s">
        <v>414</v>
      </c>
      <c r="B78" s="895" t="s">
        <v>3015</v>
      </c>
      <c r="C78" s="895" t="s">
        <v>936</v>
      </c>
      <c r="D78" s="892"/>
    </row>
    <row r="79" spans="1:4">
      <c r="A79" s="895" t="s">
        <v>3016</v>
      </c>
      <c r="B79" s="895" t="s">
        <v>3017</v>
      </c>
      <c r="C79" s="895" t="s">
        <v>1112</v>
      </c>
      <c r="D79" s="892"/>
    </row>
    <row r="80" spans="1:4">
      <c r="A80" s="902" t="s">
        <v>3018</v>
      </c>
      <c r="B80" s="902" t="s">
        <v>3019</v>
      </c>
      <c r="C80" s="902" t="s">
        <v>1286</v>
      </c>
      <c r="D80" s="892" t="s">
        <v>2446</v>
      </c>
    </row>
    <row r="81" spans="1:4">
      <c r="A81" s="895" t="s">
        <v>3020</v>
      </c>
      <c r="B81" s="895" t="s">
        <v>3021</v>
      </c>
      <c r="C81" s="895" t="s">
        <v>1279</v>
      </c>
      <c r="D81" s="892"/>
    </row>
    <row r="82" spans="1:4">
      <c r="A82" s="895" t="s">
        <v>3022</v>
      </c>
      <c r="B82" s="895" t="s">
        <v>3023</v>
      </c>
      <c r="C82" s="895" t="s">
        <v>1281</v>
      </c>
      <c r="D82" s="892"/>
    </row>
    <row r="83" spans="1:4">
      <c r="A83" s="895" t="s">
        <v>3024</v>
      </c>
      <c r="B83" s="895" t="s">
        <v>3025</v>
      </c>
      <c r="C83" s="895" t="s">
        <v>1050</v>
      </c>
      <c r="D83" s="892"/>
    </row>
    <row r="84" spans="1:4">
      <c r="A84" s="894" t="s">
        <v>3026</v>
      </c>
      <c r="B84" s="894"/>
      <c r="C84" s="894"/>
      <c r="D84" s="892"/>
    </row>
    <row r="85" spans="1:4">
      <c r="A85" s="895" t="s">
        <v>3027</v>
      </c>
      <c r="B85" s="895" t="s">
        <v>3028</v>
      </c>
      <c r="C85" s="895" t="s">
        <v>1102</v>
      </c>
      <c r="D85" s="892"/>
    </row>
    <row r="86" spans="1:4">
      <c r="A86" s="895" t="s">
        <v>3029</v>
      </c>
      <c r="B86" s="895" t="s">
        <v>3030</v>
      </c>
      <c r="C86" s="895" t="s">
        <v>1173</v>
      </c>
      <c r="D86" s="892"/>
    </row>
    <row r="87" spans="1:4">
      <c r="A87" s="895" t="s">
        <v>3031</v>
      </c>
      <c r="B87" s="895" t="s">
        <v>3032</v>
      </c>
      <c r="C87" s="895" t="s">
        <v>1180</v>
      </c>
      <c r="D87" s="892"/>
    </row>
    <row r="88" spans="1:4">
      <c r="A88" s="895" t="s">
        <v>542</v>
      </c>
      <c r="B88" s="895" t="s">
        <v>3033</v>
      </c>
      <c r="C88" s="895" t="s">
        <v>1187</v>
      </c>
      <c r="D88" s="892"/>
    </row>
    <row r="89" spans="1:4">
      <c r="A89" s="895" t="s">
        <v>3034</v>
      </c>
      <c r="B89" s="895" t="s">
        <v>3035</v>
      </c>
      <c r="C89" s="895" t="s">
        <v>1238</v>
      </c>
      <c r="D89" s="892"/>
    </row>
    <row r="90" spans="1:4">
      <c r="A90" s="895" t="s">
        <v>566</v>
      </c>
      <c r="B90" s="895" t="s">
        <v>3036</v>
      </c>
      <c r="C90" s="895" t="s">
        <v>1199</v>
      </c>
      <c r="D90" s="892"/>
    </row>
    <row r="91" spans="1:4">
      <c r="A91" s="895" t="s">
        <v>3037</v>
      </c>
      <c r="B91" s="895" t="s">
        <v>3038</v>
      </c>
      <c r="C91" s="895" t="s">
        <v>1222</v>
      </c>
      <c r="D91" s="892"/>
    </row>
    <row r="92" spans="1:4">
      <c r="A92" s="895" t="s">
        <v>3039</v>
      </c>
      <c r="B92" s="895" t="s">
        <v>3040</v>
      </c>
      <c r="C92" s="895" t="s">
        <v>1273</v>
      </c>
      <c r="D92" s="892"/>
    </row>
    <row r="93" spans="1:4">
      <c r="A93" s="894" t="s">
        <v>3041</v>
      </c>
      <c r="B93" s="894"/>
      <c r="C93" s="894"/>
      <c r="D93" s="892"/>
    </row>
    <row r="94" spans="1:4">
      <c r="A94" s="906" t="s">
        <v>3042</v>
      </c>
      <c r="B94" s="906" t="s">
        <v>3043</v>
      </c>
      <c r="C94" s="906" t="s">
        <v>888</v>
      </c>
      <c r="D94" s="892"/>
    </row>
    <row r="95" spans="1:4">
      <c r="A95" s="906" t="s">
        <v>652</v>
      </c>
      <c r="B95" s="906" t="s">
        <v>3044</v>
      </c>
      <c r="C95" s="906" t="s">
        <v>886</v>
      </c>
      <c r="D95" s="892"/>
    </row>
    <row r="96" spans="1:4">
      <c r="A96" s="906" t="s">
        <v>3045</v>
      </c>
      <c r="B96" s="906" t="s">
        <v>3046</v>
      </c>
      <c r="C96" s="906" t="s">
        <v>946</v>
      </c>
      <c r="D96" s="892"/>
    </row>
    <row r="97" spans="1:4">
      <c r="A97" s="906" t="s">
        <v>684</v>
      </c>
      <c r="B97" s="906" t="s">
        <v>920</v>
      </c>
      <c r="C97" s="906" t="s">
        <v>921</v>
      </c>
      <c r="D97" s="892"/>
    </row>
    <row r="98" spans="1:4">
      <c r="A98" s="906" t="s">
        <v>462</v>
      </c>
      <c r="B98" s="906" t="s">
        <v>1037</v>
      </c>
      <c r="C98" s="906" t="s">
        <v>1038</v>
      </c>
      <c r="D98" s="892"/>
    </row>
    <row r="99" spans="1:4">
      <c r="A99" s="906" t="s">
        <v>3047</v>
      </c>
      <c r="B99" s="906" t="s">
        <v>3048</v>
      </c>
      <c r="C99" s="906" t="s">
        <v>932</v>
      </c>
      <c r="D99" s="892"/>
    </row>
    <row r="100" spans="1:4">
      <c r="A100" s="906" t="s">
        <v>3049</v>
      </c>
      <c r="B100" s="906" t="s">
        <v>3050</v>
      </c>
      <c r="C100" s="906" t="s">
        <v>938</v>
      </c>
      <c r="D100" s="892"/>
    </row>
    <row r="101" spans="1:4">
      <c r="A101" s="906" t="s">
        <v>3051</v>
      </c>
      <c r="B101" s="906" t="s">
        <v>3052</v>
      </c>
      <c r="C101" s="906" t="s">
        <v>903</v>
      </c>
      <c r="D101" s="892"/>
    </row>
    <row r="102" spans="1:4">
      <c r="A102" s="906" t="s">
        <v>700</v>
      </c>
      <c r="B102" s="906" t="s">
        <v>3053</v>
      </c>
      <c r="C102" s="906" t="s">
        <v>944</v>
      </c>
      <c r="D102" s="892"/>
    </row>
    <row r="103" spans="1:4">
      <c r="A103" s="906" t="s">
        <v>3054</v>
      </c>
      <c r="B103" s="906" t="s">
        <v>3055</v>
      </c>
      <c r="C103" s="906" t="s">
        <v>869</v>
      </c>
      <c r="D103" s="892"/>
    </row>
    <row r="104" spans="1:4">
      <c r="A104" s="894" t="s">
        <v>3056</v>
      </c>
      <c r="B104" s="894"/>
      <c r="C104" s="894"/>
      <c r="D104" s="892"/>
    </row>
    <row r="105" spans="1:4">
      <c r="A105" s="895" t="s">
        <v>396</v>
      </c>
      <c r="B105" s="895" t="s">
        <v>3057</v>
      </c>
      <c r="C105" s="895" t="s">
        <v>848</v>
      </c>
      <c r="D105" s="892"/>
    </row>
    <row r="106" spans="1:4">
      <c r="A106" s="894" t="s">
        <v>3058</v>
      </c>
      <c r="B106" s="894"/>
      <c r="C106" s="894"/>
      <c r="D106" s="892"/>
    </row>
    <row r="107" spans="1:4">
      <c r="A107" s="895" t="s">
        <v>2498</v>
      </c>
      <c r="B107" s="895" t="s">
        <v>900</v>
      </c>
      <c r="C107" s="895" t="s">
        <v>901</v>
      </c>
      <c r="D107" s="892"/>
    </row>
    <row r="108" spans="1:4">
      <c r="A108" s="895" t="s">
        <v>708</v>
      </c>
      <c r="B108" s="895" t="s">
        <v>3059</v>
      </c>
      <c r="C108" s="895" t="s">
        <v>867</v>
      </c>
      <c r="D108" s="892"/>
    </row>
    <row r="109" spans="1:4">
      <c r="A109" s="895" t="s">
        <v>715</v>
      </c>
      <c r="B109" s="895" t="s">
        <v>3060</v>
      </c>
      <c r="C109" s="895" t="s">
        <v>880</v>
      </c>
      <c r="D109" s="892"/>
    </row>
    <row r="110" spans="1:4">
      <c r="A110" s="895" t="s">
        <v>3061</v>
      </c>
      <c r="B110" s="895" t="s">
        <v>3062</v>
      </c>
      <c r="C110" s="895" t="s">
        <v>914</v>
      </c>
      <c r="D110" s="892"/>
    </row>
    <row r="111" spans="1:4">
      <c r="A111" s="895" t="s">
        <v>919</v>
      </c>
      <c r="B111" s="895" t="s">
        <v>3063</v>
      </c>
      <c r="C111" s="895" t="s">
        <v>918</v>
      </c>
      <c r="D111" s="892"/>
    </row>
    <row r="112" spans="1:4">
      <c r="A112" s="895" t="s">
        <v>3064</v>
      </c>
      <c r="B112" s="895" t="s">
        <v>3065</v>
      </c>
      <c r="C112" s="895" t="s">
        <v>924</v>
      </c>
      <c r="D112" s="892"/>
    </row>
    <row r="113" spans="1:4">
      <c r="A113" s="895" t="s">
        <v>345</v>
      </c>
      <c r="B113" s="895" t="s">
        <v>3066</v>
      </c>
      <c r="C113" s="895" t="s">
        <v>940</v>
      </c>
      <c r="D113" s="892"/>
    </row>
    <row r="114" spans="1:4">
      <c r="A114" s="895" t="s">
        <v>3067</v>
      </c>
      <c r="B114" s="895" t="s">
        <v>3068</v>
      </c>
      <c r="C114" s="895" t="s">
        <v>942</v>
      </c>
      <c r="D114" s="892"/>
    </row>
    <row r="115" spans="1:4">
      <c r="A115" s="894" t="s">
        <v>3069</v>
      </c>
      <c r="B115" s="894"/>
      <c r="C115" s="894"/>
      <c r="D115" s="892"/>
    </row>
    <row r="116" spans="1:4">
      <c r="A116" s="895" t="s">
        <v>228</v>
      </c>
      <c r="B116" s="895" t="s">
        <v>3070</v>
      </c>
      <c r="C116" s="895" t="s">
        <v>861</v>
      </c>
      <c r="D116" s="892"/>
    </row>
    <row r="117" spans="1:4">
      <c r="A117" s="895" t="s">
        <v>229</v>
      </c>
      <c r="B117" s="895" t="s">
        <v>3071</v>
      </c>
      <c r="C117" s="895" t="s">
        <v>1342</v>
      </c>
      <c r="D117" s="892"/>
    </row>
    <row r="118" spans="1:4">
      <c r="A118" s="894" t="s">
        <v>3072</v>
      </c>
      <c r="B118" s="894"/>
      <c r="C118" s="894"/>
      <c r="D118" s="892"/>
    </row>
    <row r="119" spans="1:4">
      <c r="A119" s="895" t="s">
        <v>602</v>
      </c>
      <c r="B119" s="895" t="s">
        <v>3073</v>
      </c>
      <c r="C119" s="895" t="s">
        <v>899</v>
      </c>
      <c r="D119" s="892"/>
    </row>
    <row r="120" spans="1:4">
      <c r="A120" s="894" t="s">
        <v>3074</v>
      </c>
      <c r="B120" s="894"/>
      <c r="C120" s="894"/>
      <c r="D120" s="892"/>
    </row>
    <row r="121" spans="1:4">
      <c r="A121" s="895" t="s">
        <v>222</v>
      </c>
      <c r="B121" s="895" t="s">
        <v>3075</v>
      </c>
      <c r="C121" s="895" t="s">
        <v>852</v>
      </c>
      <c r="D121" s="892"/>
    </row>
    <row r="122" spans="1:4">
      <c r="A122" s="894" t="s">
        <v>3076</v>
      </c>
      <c r="B122" s="894"/>
      <c r="C122" s="894"/>
      <c r="D122" s="892"/>
    </row>
    <row r="123" spans="1:4">
      <c r="A123" s="895" t="s">
        <v>3077</v>
      </c>
      <c r="B123" s="895" t="s">
        <v>3078</v>
      </c>
      <c r="C123" s="895" t="s">
        <v>839</v>
      </c>
      <c r="D123" s="892"/>
    </row>
    <row r="124" spans="1:4">
      <c r="A124" s="894" t="s">
        <v>3079</v>
      </c>
      <c r="B124" s="894"/>
      <c r="C124" s="894"/>
      <c r="D124" s="892"/>
    </row>
    <row r="125" spans="1:4">
      <c r="A125" s="895" t="s">
        <v>3080</v>
      </c>
      <c r="B125" s="895" t="s">
        <v>3081</v>
      </c>
      <c r="C125" s="895" t="s">
        <v>846</v>
      </c>
      <c r="D125" s="892"/>
    </row>
    <row r="126" spans="1:4">
      <c r="A126" s="894" t="s">
        <v>3082</v>
      </c>
      <c r="B126" s="894"/>
      <c r="C126" s="894"/>
      <c r="D126" s="892"/>
    </row>
    <row r="127" spans="1:4">
      <c r="A127" s="895" t="s">
        <v>3083</v>
      </c>
      <c r="B127" s="895" t="s">
        <v>840</v>
      </c>
      <c r="C127" s="895" t="s">
        <v>841</v>
      </c>
      <c r="D127" s="892"/>
    </row>
    <row r="128" spans="1:4">
      <c r="A128" s="894" t="s">
        <v>3084</v>
      </c>
      <c r="B128" s="894"/>
      <c r="C128" s="894"/>
      <c r="D128" s="892"/>
    </row>
    <row r="129" spans="1:4">
      <c r="A129" s="895" t="s">
        <v>380</v>
      </c>
      <c r="B129" s="895" t="s">
        <v>3085</v>
      </c>
      <c r="C129" s="895" t="s">
        <v>834</v>
      </c>
      <c r="D129" s="892"/>
    </row>
    <row r="130" spans="1:4">
      <c r="A130" s="894" t="s">
        <v>3086</v>
      </c>
      <c r="B130" s="894"/>
      <c r="C130" s="894"/>
      <c r="D130" s="892"/>
    </row>
    <row r="131" spans="1:4">
      <c r="A131" s="895" t="s">
        <v>3087</v>
      </c>
      <c r="B131" s="895" t="s">
        <v>3088</v>
      </c>
      <c r="C131" s="895" t="s">
        <v>854</v>
      </c>
      <c r="D131" s="892"/>
    </row>
    <row r="132" spans="1:4">
      <c r="A132" s="895" t="s">
        <v>3089</v>
      </c>
      <c r="B132" s="895" t="s">
        <v>3090</v>
      </c>
      <c r="C132" s="895"/>
      <c r="D132" s="892"/>
    </row>
    <row r="133" spans="1:4">
      <c r="A133" s="894" t="s">
        <v>3091</v>
      </c>
      <c r="B133" s="894"/>
      <c r="C133" s="894"/>
      <c r="D133" s="892"/>
    </row>
    <row r="134" spans="1:4">
      <c r="A134" s="895" t="s">
        <v>335</v>
      </c>
      <c r="B134" s="895" t="s">
        <v>3092</v>
      </c>
      <c r="C134" s="895" t="s">
        <v>826</v>
      </c>
      <c r="D134" s="892"/>
    </row>
    <row r="135" spans="1:4">
      <c r="A135" s="895"/>
      <c r="B135" s="895"/>
      <c r="C135" s="895"/>
      <c r="D135" s="892"/>
    </row>
    <row r="136" spans="1:4">
      <c r="A136" s="894" t="s">
        <v>3093</v>
      </c>
      <c r="B136" s="894"/>
      <c r="C136" s="894"/>
      <c r="D136" s="892"/>
    </row>
    <row r="137" spans="1:4">
      <c r="A137" s="895" t="s">
        <v>3094</v>
      </c>
      <c r="B137" s="895" t="s">
        <v>3095</v>
      </c>
      <c r="C137" s="895" t="s">
        <v>844</v>
      </c>
      <c r="D137" s="892"/>
    </row>
    <row r="138" spans="1:4">
      <c r="A138" s="894" t="s">
        <v>3096</v>
      </c>
      <c r="B138" s="894"/>
      <c r="C138" s="894"/>
      <c r="D138" s="892"/>
    </row>
    <row r="139" spans="1:4">
      <c r="A139" s="895" t="s">
        <v>824</v>
      </c>
      <c r="B139" s="895" t="s">
        <v>3097</v>
      </c>
      <c r="C139" s="895" t="s">
        <v>823</v>
      </c>
      <c r="D139" s="892"/>
    </row>
  </sheetData>
  <mergeCells count="24">
    <mergeCell ref="A1:C1"/>
    <mergeCell ref="A3:C3"/>
    <mergeCell ref="A12:C12"/>
    <mergeCell ref="A15:C15"/>
    <mergeCell ref="A17:C17"/>
    <mergeCell ref="A20:C20"/>
    <mergeCell ref="A23:C23"/>
    <mergeCell ref="A51:C51"/>
    <mergeCell ref="A67:C67"/>
    <mergeCell ref="A84:C84"/>
    <mergeCell ref="A93:C93"/>
    <mergeCell ref="A104:C104"/>
    <mergeCell ref="A106:C106"/>
    <mergeCell ref="A115:C115"/>
    <mergeCell ref="A118:C118"/>
    <mergeCell ref="A120:C120"/>
    <mergeCell ref="A122:C122"/>
    <mergeCell ref="A124:C124"/>
    <mergeCell ref="A126:C126"/>
    <mergeCell ref="A128:C128"/>
    <mergeCell ref="A130:C130"/>
    <mergeCell ref="A133:C133"/>
    <mergeCell ref="A136:C136"/>
    <mergeCell ref="A138:C138"/>
  </mergeCells>
  <pageMargins left="0.699305555555556" right="0.699305555555556"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AW78"/>
  <sheetViews>
    <sheetView topLeftCell="A30" workbookViewId="0">
      <selection activeCell="R37" sqref="R37"/>
    </sheetView>
  </sheetViews>
  <sheetFormatPr defaultColWidth="9" defaultRowHeight="14.25"/>
  <sheetData>
    <row r="1" ht="31.5" spans="1:49">
      <c r="A1" s="907"/>
      <c r="B1" s="908" t="s">
        <v>95</v>
      </c>
      <c r="C1" s="908"/>
      <c r="D1" s="908"/>
      <c r="E1" s="908"/>
      <c r="F1" s="908"/>
      <c r="G1" s="908"/>
      <c r="H1" s="908"/>
      <c r="I1" s="908"/>
      <c r="J1" s="908"/>
      <c r="K1" s="908"/>
      <c r="L1" s="908"/>
      <c r="M1" s="908"/>
      <c r="N1" s="907"/>
      <c r="O1" s="907"/>
      <c r="P1" s="929"/>
      <c r="Q1" s="929"/>
      <c r="R1" s="929"/>
      <c r="S1" s="929"/>
      <c r="T1" s="933"/>
      <c r="U1" s="933"/>
      <c r="V1" s="933"/>
      <c r="W1" s="933"/>
      <c r="X1" s="933"/>
      <c r="Y1" s="933"/>
      <c r="Z1" s="933"/>
      <c r="AA1" s="933"/>
      <c r="AB1" s="933"/>
      <c r="AC1" s="933"/>
      <c r="AD1" s="933"/>
      <c r="AE1" s="933"/>
      <c r="AF1" s="933"/>
      <c r="AG1" s="933"/>
      <c r="AH1" s="933"/>
      <c r="AI1" s="933"/>
      <c r="AJ1" s="933"/>
      <c r="AK1" s="933"/>
      <c r="AL1" s="933"/>
      <c r="AM1" s="933"/>
      <c r="AN1" s="933"/>
      <c r="AO1" s="933"/>
      <c r="AP1" s="933"/>
      <c r="AQ1" s="933"/>
      <c r="AR1" s="933"/>
      <c r="AS1" s="933"/>
      <c r="AT1" s="933"/>
      <c r="AU1" s="933"/>
      <c r="AV1" s="933"/>
      <c r="AW1" s="933"/>
    </row>
    <row r="2" ht="18.75" spans="1:49">
      <c r="A2" s="907"/>
      <c r="B2" s="909" t="s">
        <v>216</v>
      </c>
      <c r="C2" s="909"/>
      <c r="D2" s="909"/>
      <c r="E2" s="909"/>
      <c r="F2" s="909"/>
      <c r="G2" s="909"/>
      <c r="H2" s="909"/>
      <c r="I2" s="909"/>
      <c r="J2" s="909"/>
      <c r="K2" s="909"/>
      <c r="L2" s="909"/>
      <c r="M2" s="909"/>
      <c r="N2" s="907"/>
      <c r="O2" s="930" t="s">
        <v>99</v>
      </c>
      <c r="P2" s="929"/>
      <c r="Q2" s="929"/>
      <c r="R2" s="929"/>
      <c r="S2" s="929"/>
      <c r="T2" s="933"/>
      <c r="U2" s="933"/>
      <c r="V2" s="933"/>
      <c r="W2" s="933"/>
      <c r="X2" s="933"/>
      <c r="Y2" s="933"/>
      <c r="Z2" s="933"/>
      <c r="AA2" s="933"/>
      <c r="AB2" s="933"/>
      <c r="AC2" s="933"/>
      <c r="AD2" s="933"/>
      <c r="AE2" s="933"/>
      <c r="AF2" s="933"/>
      <c r="AG2" s="933"/>
      <c r="AH2" s="933"/>
      <c r="AI2" s="933"/>
      <c r="AJ2" s="933"/>
      <c r="AK2" s="933"/>
      <c r="AL2" s="933"/>
      <c r="AM2" s="933"/>
      <c r="AN2" s="933"/>
      <c r="AO2" s="933"/>
      <c r="AP2" s="933"/>
      <c r="AQ2" s="933"/>
      <c r="AR2" s="933"/>
      <c r="AS2" s="933"/>
      <c r="AT2" s="933"/>
      <c r="AU2" s="933"/>
      <c r="AV2" s="933"/>
      <c r="AW2" s="933"/>
    </row>
    <row r="3" ht="18.75" spans="1:49">
      <c r="A3" s="907"/>
      <c r="B3" s="909"/>
      <c r="C3" s="909"/>
      <c r="D3" s="909"/>
      <c r="E3" s="909"/>
      <c r="F3" s="909"/>
      <c r="G3" s="909"/>
      <c r="H3" s="909"/>
      <c r="I3" s="909"/>
      <c r="J3" s="909"/>
      <c r="K3" s="909"/>
      <c r="L3" s="909"/>
      <c r="M3" s="909"/>
      <c r="N3" s="907"/>
      <c r="O3" s="930"/>
      <c r="P3" s="929"/>
      <c r="Q3" s="929"/>
      <c r="R3" s="929"/>
      <c r="S3" s="929"/>
      <c r="T3" s="933"/>
      <c r="U3" s="933"/>
      <c r="V3" s="933"/>
      <c r="W3" s="933"/>
      <c r="X3" s="933"/>
      <c r="Y3" s="933"/>
      <c r="Z3" s="933"/>
      <c r="AA3" s="933"/>
      <c r="AB3" s="933"/>
      <c r="AC3" s="933"/>
      <c r="AD3" s="933"/>
      <c r="AE3" s="933"/>
      <c r="AF3" s="933"/>
      <c r="AG3" s="933"/>
      <c r="AH3" s="933"/>
      <c r="AI3" s="933"/>
      <c r="AJ3" s="933"/>
      <c r="AK3" s="933"/>
      <c r="AL3" s="933"/>
      <c r="AM3" s="933"/>
      <c r="AN3" s="933"/>
      <c r="AO3" s="933"/>
      <c r="AP3" s="933"/>
      <c r="AQ3" s="933"/>
      <c r="AR3" s="933"/>
      <c r="AS3" s="933"/>
      <c r="AT3" s="933"/>
      <c r="AU3" s="933"/>
      <c r="AV3" s="933"/>
      <c r="AW3" s="933"/>
    </row>
    <row r="4" spans="1:49">
      <c r="A4" s="907"/>
      <c r="B4" s="910" t="s">
        <v>2700</v>
      </c>
      <c r="C4" s="910"/>
      <c r="D4" s="910"/>
      <c r="E4" s="910"/>
      <c r="F4" s="910"/>
      <c r="G4" s="910"/>
      <c r="H4" s="910"/>
      <c r="I4" s="910"/>
      <c r="J4" s="910"/>
      <c r="K4" s="910"/>
      <c r="L4" s="910"/>
      <c r="M4" s="910"/>
      <c r="N4" s="907"/>
      <c r="O4" s="907"/>
      <c r="P4" s="929"/>
      <c r="Q4" s="929"/>
      <c r="R4" s="929"/>
      <c r="S4" s="929"/>
      <c r="T4" s="933"/>
      <c r="U4" s="933"/>
      <c r="V4" s="933"/>
      <c r="W4" s="933"/>
      <c r="X4" s="933"/>
      <c r="Y4" s="933"/>
      <c r="Z4" s="933"/>
      <c r="AA4" s="933"/>
      <c r="AB4" s="933"/>
      <c r="AC4" s="933"/>
      <c r="AD4" s="933"/>
      <c r="AE4" s="933"/>
      <c r="AF4" s="933"/>
      <c r="AG4" s="933"/>
      <c r="AH4" s="933"/>
      <c r="AI4" s="933"/>
      <c r="AJ4" s="933"/>
      <c r="AK4" s="933"/>
      <c r="AL4" s="933"/>
      <c r="AM4" s="933"/>
      <c r="AN4" s="933"/>
      <c r="AO4" s="933"/>
      <c r="AP4" s="933"/>
      <c r="AQ4" s="933"/>
      <c r="AR4" s="933"/>
      <c r="AS4" s="933"/>
      <c r="AT4" s="933"/>
      <c r="AU4" s="933"/>
      <c r="AV4" s="933"/>
      <c r="AW4" s="933"/>
    </row>
    <row r="5" ht="33.75" spans="1:49">
      <c r="A5" s="911"/>
      <c r="B5" s="912"/>
      <c r="C5" s="912"/>
      <c r="D5" s="912"/>
      <c r="E5" s="912"/>
      <c r="F5" s="913"/>
      <c r="G5" s="914" t="s">
        <v>3098</v>
      </c>
      <c r="H5" s="913"/>
      <c r="I5" s="912"/>
      <c r="J5" s="912"/>
      <c r="K5" s="912"/>
      <c r="L5" s="912"/>
      <c r="M5" s="912"/>
      <c r="N5" s="911"/>
      <c r="O5" s="911"/>
      <c r="P5" s="931" t="s">
        <v>2861</v>
      </c>
      <c r="Q5" s="934"/>
      <c r="R5" s="929"/>
      <c r="S5" s="929"/>
      <c r="T5" s="933"/>
      <c r="U5" s="933"/>
      <c r="V5" s="933"/>
      <c r="W5" s="933"/>
      <c r="X5" s="933"/>
      <c r="Y5" s="933"/>
      <c r="Z5" s="933"/>
      <c r="AA5" s="933"/>
      <c r="AB5" s="933"/>
      <c r="AC5" s="933"/>
      <c r="AD5" s="933"/>
      <c r="AE5" s="933"/>
      <c r="AF5" s="933"/>
      <c r="AG5" s="933"/>
      <c r="AH5" s="933"/>
      <c r="AI5" s="933"/>
      <c r="AJ5" s="933"/>
      <c r="AK5" s="933"/>
      <c r="AL5" s="933"/>
      <c r="AM5" s="933"/>
      <c r="AN5" s="933"/>
      <c r="AO5" s="933"/>
      <c r="AP5" s="933"/>
      <c r="AQ5" s="933"/>
      <c r="AR5" s="933"/>
      <c r="AS5" s="933"/>
      <c r="AT5" s="933"/>
      <c r="AU5" s="933"/>
      <c r="AV5" s="933"/>
      <c r="AW5" s="933"/>
    </row>
    <row r="6" spans="1:49">
      <c r="A6" s="915" t="s">
        <v>3099</v>
      </c>
      <c r="B6" s="915"/>
      <c r="C6" s="915"/>
      <c r="D6" s="915"/>
      <c r="E6" s="915"/>
      <c r="F6" s="915"/>
      <c r="G6" s="915"/>
      <c r="H6" s="915"/>
      <c r="I6" s="915"/>
      <c r="J6" s="915"/>
      <c r="K6" s="915"/>
      <c r="L6" s="915"/>
      <c r="M6" s="915"/>
      <c r="N6" s="915"/>
      <c r="O6" s="915"/>
      <c r="P6" s="915"/>
      <c r="Q6" s="915"/>
      <c r="R6" s="915"/>
      <c r="S6" s="915"/>
      <c r="T6" s="915"/>
      <c r="U6" s="915"/>
      <c r="V6" s="915"/>
      <c r="W6" s="915"/>
      <c r="X6" s="915"/>
      <c r="Y6" s="937"/>
      <c r="Z6" s="937"/>
      <c r="AA6" s="937"/>
      <c r="AB6" s="937"/>
      <c r="AC6" s="937"/>
      <c r="AD6" s="937"/>
      <c r="AE6" s="937"/>
      <c r="AF6" s="937"/>
      <c r="AG6" s="937"/>
      <c r="AH6" s="937"/>
      <c r="AI6" s="937"/>
      <c r="AJ6" s="937"/>
      <c r="AK6" s="937"/>
      <c r="AL6" s="937"/>
      <c r="AM6" s="937"/>
      <c r="AN6" s="937"/>
      <c r="AO6" s="937"/>
      <c r="AP6" s="937"/>
      <c r="AQ6" s="937"/>
      <c r="AR6" s="937"/>
      <c r="AS6" s="937"/>
      <c r="AT6" s="937"/>
      <c r="AU6" s="937"/>
      <c r="AV6" s="937"/>
      <c r="AW6" s="937"/>
    </row>
    <row r="7" ht="24" spans="1:49">
      <c r="A7" s="916" t="s">
        <v>3100</v>
      </c>
      <c r="B7" s="917" t="s">
        <v>2864</v>
      </c>
      <c r="C7" s="917" t="s">
        <v>2865</v>
      </c>
      <c r="D7" s="918" t="s">
        <v>2866</v>
      </c>
      <c r="E7" s="917" t="s">
        <v>2867</v>
      </c>
      <c r="F7" s="917" t="s">
        <v>2868</v>
      </c>
      <c r="G7" s="917" t="s">
        <v>2869</v>
      </c>
      <c r="H7" s="917" t="s">
        <v>2870</v>
      </c>
      <c r="I7" s="917" t="s">
        <v>2871</v>
      </c>
      <c r="J7" s="917" t="s">
        <v>2872</v>
      </c>
      <c r="K7" s="917" t="s">
        <v>2873</v>
      </c>
      <c r="L7" s="917" t="s">
        <v>2874</v>
      </c>
      <c r="M7" s="917" t="s">
        <v>2875</v>
      </c>
      <c r="N7" s="917" t="s">
        <v>2876</v>
      </c>
      <c r="O7" s="917" t="s">
        <v>2877</v>
      </c>
      <c r="P7" s="917" t="s">
        <v>2878</v>
      </c>
      <c r="Q7" s="917" t="s">
        <v>2879</v>
      </c>
      <c r="R7" s="917" t="s">
        <v>2880</v>
      </c>
      <c r="S7" s="917" t="s">
        <v>2881</v>
      </c>
      <c r="T7" s="917" t="s">
        <v>2882</v>
      </c>
      <c r="U7" s="917" t="s">
        <v>2883</v>
      </c>
      <c r="V7" s="917" t="s">
        <v>2884</v>
      </c>
      <c r="W7" s="935" t="s">
        <v>2885</v>
      </c>
      <c r="X7" s="935" t="s">
        <v>2886</v>
      </c>
      <c r="Y7" s="938"/>
      <c r="Z7" s="938"/>
      <c r="AA7" s="938"/>
      <c r="AB7" s="938"/>
      <c r="AC7" s="938"/>
      <c r="AD7" s="938"/>
      <c r="AE7" s="938"/>
      <c r="AF7" s="938"/>
      <c r="AG7" s="938"/>
      <c r="AH7" s="938"/>
      <c r="AI7" s="938"/>
      <c r="AJ7" s="938"/>
      <c r="AK7" s="938"/>
      <c r="AL7" s="938"/>
      <c r="AM7" s="938"/>
      <c r="AN7" s="938"/>
      <c r="AO7" s="938"/>
      <c r="AP7" s="938"/>
      <c r="AQ7" s="938"/>
      <c r="AR7" s="938"/>
      <c r="AS7" s="938"/>
      <c r="AT7" s="938"/>
      <c r="AU7" s="938"/>
      <c r="AV7" s="938"/>
      <c r="AW7" s="938"/>
    </row>
    <row r="8" spans="1:49">
      <c r="A8" s="919" t="s">
        <v>3101</v>
      </c>
      <c r="B8" s="920">
        <v>62.7888</v>
      </c>
      <c r="C8" s="921">
        <v>115.0748</v>
      </c>
      <c r="D8" s="921">
        <v>107.429</v>
      </c>
      <c r="E8" s="921">
        <v>164.4606</v>
      </c>
      <c r="F8" s="921">
        <v>167.22</v>
      </c>
      <c r="G8" s="921">
        <v>178.5922</v>
      </c>
      <c r="H8" s="921">
        <v>248.1492</v>
      </c>
      <c r="I8" s="921">
        <v>71.87</v>
      </c>
      <c r="J8" s="921">
        <v>67.18</v>
      </c>
      <c r="K8" s="921">
        <v>71.87</v>
      </c>
      <c r="L8" s="921">
        <v>105.08</v>
      </c>
      <c r="M8" s="932" t="s">
        <v>251</v>
      </c>
      <c r="N8" s="921">
        <v>61.9581</v>
      </c>
      <c r="O8" s="921">
        <v>71.3208</v>
      </c>
      <c r="P8" s="921">
        <v>60.0629</v>
      </c>
      <c r="Q8" s="921">
        <v>50.041</v>
      </c>
      <c r="R8" s="921">
        <v>72.8349</v>
      </c>
      <c r="S8" s="921">
        <v>120.7192</v>
      </c>
      <c r="T8" s="921">
        <v>41.6362</v>
      </c>
      <c r="U8" s="921">
        <v>62.3083</v>
      </c>
      <c r="V8" s="921">
        <v>48.7741</v>
      </c>
      <c r="W8" s="921">
        <v>118.8424</v>
      </c>
      <c r="X8" s="921">
        <v>118.8424</v>
      </c>
      <c r="Y8" s="939"/>
      <c r="Z8" s="939"/>
      <c r="AA8" s="939"/>
      <c r="AB8" s="939"/>
      <c r="AC8" s="939"/>
      <c r="AD8" s="939"/>
      <c r="AE8" s="939"/>
      <c r="AF8" s="939"/>
      <c r="AG8" s="939"/>
      <c r="AH8" s="939"/>
      <c r="AI8" s="939"/>
      <c r="AJ8" s="939"/>
      <c r="AK8" s="939"/>
      <c r="AL8" s="939"/>
      <c r="AM8" s="939"/>
      <c r="AN8" s="939"/>
      <c r="AO8" s="939"/>
      <c r="AP8" s="939"/>
      <c r="AQ8" s="939"/>
      <c r="AR8" s="939"/>
      <c r="AS8" s="939"/>
      <c r="AT8" s="939"/>
      <c r="AU8" s="939"/>
      <c r="AV8" s="939"/>
      <c r="AW8" s="939"/>
    </row>
    <row r="9" spans="1:49">
      <c r="A9" s="922" t="s">
        <v>3102</v>
      </c>
      <c r="B9" s="923">
        <v>97.866</v>
      </c>
      <c r="C9" s="923">
        <v>172.251</v>
      </c>
      <c r="D9" s="923">
        <v>135.702</v>
      </c>
      <c r="E9" s="923">
        <v>254.844</v>
      </c>
      <c r="F9" s="923">
        <v>197.055</v>
      </c>
      <c r="G9" s="923">
        <v>209.754</v>
      </c>
      <c r="H9" s="923">
        <v>353.889</v>
      </c>
      <c r="I9" s="923">
        <v>132.831</v>
      </c>
      <c r="J9" s="923">
        <v>94.396</v>
      </c>
      <c r="K9" s="923">
        <v>132.831</v>
      </c>
      <c r="L9" s="923">
        <v>127.647</v>
      </c>
      <c r="M9" s="932" t="s">
        <v>251</v>
      </c>
      <c r="N9" s="923">
        <v>75.307</v>
      </c>
      <c r="O9" s="923">
        <v>88.609</v>
      </c>
      <c r="P9" s="923">
        <v>59.692</v>
      </c>
      <c r="Q9" s="923">
        <v>69.25</v>
      </c>
      <c r="R9" s="923">
        <v>116.554</v>
      </c>
      <c r="S9" s="923">
        <v>168.939</v>
      </c>
      <c r="T9" s="923">
        <v>59.908</v>
      </c>
      <c r="U9" s="923">
        <v>60.475</v>
      </c>
      <c r="V9" s="923">
        <v>70.483</v>
      </c>
      <c r="W9" s="923">
        <v>127.647</v>
      </c>
      <c r="X9" s="923">
        <v>131.076</v>
      </c>
      <c r="Y9" s="937"/>
      <c r="Z9" s="937"/>
      <c r="AA9" s="937"/>
      <c r="AB9" s="937"/>
      <c r="AC9" s="937"/>
      <c r="AD9" s="937"/>
      <c r="AE9" s="937"/>
      <c r="AF9" s="937"/>
      <c r="AG9" s="937"/>
      <c r="AH9" s="937"/>
      <c r="AI9" s="937"/>
      <c r="AJ9" s="937"/>
      <c r="AK9" s="937"/>
      <c r="AL9" s="937"/>
      <c r="AM9" s="937"/>
      <c r="AN9" s="937"/>
      <c r="AO9" s="937"/>
      <c r="AP9" s="937"/>
      <c r="AQ9" s="937"/>
      <c r="AR9" s="937"/>
      <c r="AS9" s="937"/>
      <c r="AT9" s="937"/>
      <c r="AU9" s="937"/>
      <c r="AV9" s="937"/>
      <c r="AW9" s="937"/>
    </row>
    <row r="10" spans="1:49">
      <c r="A10" s="922">
        <v>1</v>
      </c>
      <c r="B10" s="923">
        <v>122.328</v>
      </c>
      <c r="C10" s="923">
        <v>206.136</v>
      </c>
      <c r="D10" s="923">
        <v>164.871</v>
      </c>
      <c r="E10" s="923">
        <v>296.163</v>
      </c>
      <c r="F10" s="923">
        <v>244.728</v>
      </c>
      <c r="G10" s="923">
        <v>265.896</v>
      </c>
      <c r="H10" s="923">
        <v>473.634</v>
      </c>
      <c r="I10" s="923">
        <v>154.251</v>
      </c>
      <c r="J10" s="923">
        <v>117.004</v>
      </c>
      <c r="K10" s="923">
        <v>154.251</v>
      </c>
      <c r="L10" s="923">
        <v>148.14</v>
      </c>
      <c r="M10" s="932" t="s">
        <v>251</v>
      </c>
      <c r="N10" s="923">
        <v>79.276</v>
      </c>
      <c r="O10" s="923">
        <v>88.609</v>
      </c>
      <c r="P10" s="923">
        <v>62.257</v>
      </c>
      <c r="Q10" s="923">
        <v>77.791</v>
      </c>
      <c r="R10" s="923">
        <v>139.621</v>
      </c>
      <c r="S10" s="923">
        <v>202.158</v>
      </c>
      <c r="T10" s="923">
        <v>60.421</v>
      </c>
      <c r="U10" s="923">
        <v>63.202</v>
      </c>
      <c r="V10" s="923">
        <v>73.822</v>
      </c>
      <c r="W10" s="923">
        <v>147.726</v>
      </c>
      <c r="X10" s="923">
        <v>152.127</v>
      </c>
      <c r="Y10" s="937"/>
      <c r="Z10" s="937"/>
      <c r="AA10" s="937"/>
      <c r="AB10" s="937"/>
      <c r="AC10" s="937"/>
      <c r="AD10" s="937"/>
      <c r="AE10" s="937"/>
      <c r="AF10" s="937"/>
      <c r="AG10" s="937"/>
      <c r="AH10" s="937"/>
      <c r="AI10" s="937"/>
      <c r="AJ10" s="937"/>
      <c r="AK10" s="937"/>
      <c r="AL10" s="937"/>
      <c r="AM10" s="937"/>
      <c r="AN10" s="937"/>
      <c r="AO10" s="937"/>
      <c r="AP10" s="937"/>
      <c r="AQ10" s="937"/>
      <c r="AR10" s="937"/>
      <c r="AS10" s="937"/>
      <c r="AT10" s="937"/>
      <c r="AU10" s="937"/>
      <c r="AV10" s="937"/>
      <c r="AW10" s="937"/>
    </row>
    <row r="11" spans="1:49">
      <c r="A11" s="922">
        <v>1.5</v>
      </c>
      <c r="B11" s="923">
        <v>135.693</v>
      </c>
      <c r="C11" s="923">
        <v>236.52</v>
      </c>
      <c r="D11" s="923">
        <v>183.321</v>
      </c>
      <c r="E11" s="923">
        <v>327.06</v>
      </c>
      <c r="F11" s="923">
        <v>273.9375</v>
      </c>
      <c r="G11" s="923">
        <v>326.178</v>
      </c>
      <c r="H11" s="923">
        <v>556.5195</v>
      </c>
      <c r="I11" s="923">
        <v>170.5725</v>
      </c>
      <c r="J11" s="923">
        <v>131.361</v>
      </c>
      <c r="K11" s="923">
        <v>170.5725</v>
      </c>
      <c r="L11" s="923">
        <v>174.78</v>
      </c>
      <c r="M11" s="932" t="s">
        <v>251</v>
      </c>
      <c r="N11" s="923">
        <v>92.391</v>
      </c>
      <c r="O11" s="923">
        <v>98.25</v>
      </c>
      <c r="P11" s="923">
        <v>70.629</v>
      </c>
      <c r="Q11" s="923">
        <v>87.855</v>
      </c>
      <c r="R11" s="923">
        <v>159.999</v>
      </c>
      <c r="S11" s="923">
        <v>232.011</v>
      </c>
      <c r="T11" s="923">
        <v>68.586</v>
      </c>
      <c r="U11" s="923">
        <v>71.673</v>
      </c>
      <c r="V11" s="923">
        <v>83.445</v>
      </c>
      <c r="W11" s="923">
        <v>173.97</v>
      </c>
      <c r="X11" s="923">
        <v>179.379</v>
      </c>
      <c r="Y11" s="937"/>
      <c r="Z11" s="937"/>
      <c r="AA11" s="937"/>
      <c r="AB11" s="937"/>
      <c r="AC11" s="937"/>
      <c r="AD11" s="937"/>
      <c r="AE11" s="937"/>
      <c r="AF11" s="937"/>
      <c r="AG11" s="937"/>
      <c r="AH11" s="937"/>
      <c r="AI11" s="937"/>
      <c r="AJ11" s="937"/>
      <c r="AK11" s="937"/>
      <c r="AL11" s="937"/>
      <c r="AM11" s="937"/>
      <c r="AN11" s="937"/>
      <c r="AO11" s="937"/>
      <c r="AP11" s="937"/>
      <c r="AQ11" s="937"/>
      <c r="AR11" s="937"/>
      <c r="AS11" s="937"/>
      <c r="AT11" s="937"/>
      <c r="AU11" s="937"/>
      <c r="AV11" s="937"/>
      <c r="AW11" s="937"/>
    </row>
    <row r="12" spans="1:49">
      <c r="A12" s="922">
        <v>2</v>
      </c>
      <c r="B12" s="923">
        <v>149.067</v>
      </c>
      <c r="C12" s="923">
        <v>266.913</v>
      </c>
      <c r="D12" s="923">
        <v>201.762</v>
      </c>
      <c r="E12" s="923">
        <v>357.966</v>
      </c>
      <c r="F12" s="923">
        <v>303.147</v>
      </c>
      <c r="G12" s="923">
        <v>386.469</v>
      </c>
      <c r="H12" s="923">
        <v>639.396</v>
      </c>
      <c r="I12" s="923">
        <v>186.894</v>
      </c>
      <c r="J12" s="923">
        <v>145.709</v>
      </c>
      <c r="K12" s="923">
        <v>186.894</v>
      </c>
      <c r="L12" s="923">
        <v>201.42</v>
      </c>
      <c r="M12" s="932" t="s">
        <v>251</v>
      </c>
      <c r="N12" s="923">
        <v>105.515</v>
      </c>
      <c r="O12" s="923">
        <v>109.34</v>
      </c>
      <c r="P12" s="923">
        <v>78.992</v>
      </c>
      <c r="Q12" s="923">
        <v>97.919</v>
      </c>
      <c r="R12" s="923">
        <v>180.377</v>
      </c>
      <c r="S12" s="923">
        <v>261.864</v>
      </c>
      <c r="T12" s="923">
        <v>76.751</v>
      </c>
      <c r="U12" s="923">
        <v>80.144</v>
      </c>
      <c r="V12" s="923">
        <v>93.077</v>
      </c>
      <c r="W12" s="923">
        <v>200.214</v>
      </c>
      <c r="X12" s="923">
        <v>206.64</v>
      </c>
      <c r="Y12" s="937"/>
      <c r="Z12" s="937"/>
      <c r="AA12" s="937"/>
      <c r="AB12" s="937"/>
      <c r="AC12" s="937"/>
      <c r="AD12" s="937"/>
      <c r="AE12" s="937"/>
      <c r="AF12" s="937"/>
      <c r="AG12" s="937"/>
      <c r="AH12" s="937"/>
      <c r="AI12" s="937"/>
      <c r="AJ12" s="937"/>
      <c r="AK12" s="937"/>
      <c r="AL12" s="937"/>
      <c r="AM12" s="937"/>
      <c r="AN12" s="937"/>
      <c r="AO12" s="937"/>
      <c r="AP12" s="937"/>
      <c r="AQ12" s="937"/>
      <c r="AR12" s="937"/>
      <c r="AS12" s="937"/>
      <c r="AT12" s="937"/>
      <c r="AU12" s="937"/>
      <c r="AV12" s="937"/>
      <c r="AW12" s="937"/>
    </row>
    <row r="13" spans="1:49">
      <c r="A13" s="922">
        <v>2.5</v>
      </c>
      <c r="B13" s="923">
        <v>162.432</v>
      </c>
      <c r="C13" s="923">
        <v>297.297</v>
      </c>
      <c r="D13" s="923">
        <v>220.203</v>
      </c>
      <c r="E13" s="923">
        <v>388.863</v>
      </c>
      <c r="F13" s="923">
        <v>332.3655</v>
      </c>
      <c r="G13" s="923">
        <v>446.76</v>
      </c>
      <c r="H13" s="923">
        <v>722.2725</v>
      </c>
      <c r="I13" s="923">
        <v>203.2155</v>
      </c>
      <c r="J13" s="923">
        <v>160.057</v>
      </c>
      <c r="K13" s="923">
        <v>203.2155</v>
      </c>
      <c r="L13" s="923">
        <v>228.06</v>
      </c>
      <c r="M13" s="932" t="s">
        <v>251</v>
      </c>
      <c r="N13" s="923">
        <v>118.63</v>
      </c>
      <c r="O13" s="923">
        <v>120.43</v>
      </c>
      <c r="P13" s="923">
        <v>87.364</v>
      </c>
      <c r="Q13" s="923">
        <v>107.983</v>
      </c>
      <c r="R13" s="923">
        <v>200.746</v>
      </c>
      <c r="S13" s="923">
        <v>291.708</v>
      </c>
      <c r="T13" s="923">
        <v>84.925</v>
      </c>
      <c r="U13" s="923">
        <v>88.615</v>
      </c>
      <c r="V13" s="923">
        <v>102.709</v>
      </c>
      <c r="W13" s="923">
        <v>226.458</v>
      </c>
      <c r="X13" s="923">
        <v>233.901</v>
      </c>
      <c r="Y13" s="937"/>
      <c r="Z13" s="937"/>
      <c r="AA13" s="937"/>
      <c r="AB13" s="937"/>
      <c r="AC13" s="937"/>
      <c r="AD13" s="937"/>
      <c r="AE13" s="937"/>
      <c r="AF13" s="937"/>
      <c r="AG13" s="937"/>
      <c r="AH13" s="937"/>
      <c r="AI13" s="937"/>
      <c r="AJ13" s="937"/>
      <c r="AK13" s="937"/>
      <c r="AL13" s="938"/>
      <c r="AM13" s="937"/>
      <c r="AN13" s="937"/>
      <c r="AO13" s="937"/>
      <c r="AP13" s="937"/>
      <c r="AQ13" s="937"/>
      <c r="AR13" s="937"/>
      <c r="AS13" s="937"/>
      <c r="AT13" s="937"/>
      <c r="AU13" s="937"/>
      <c r="AV13" s="937"/>
      <c r="AW13" s="937"/>
    </row>
    <row r="14" spans="1:49">
      <c r="A14" s="922">
        <v>3</v>
      </c>
      <c r="B14" s="923">
        <v>174.6</v>
      </c>
      <c r="C14" s="923">
        <v>329.769</v>
      </c>
      <c r="D14" s="923">
        <v>238.896</v>
      </c>
      <c r="E14" s="923">
        <v>417.096</v>
      </c>
      <c r="F14" s="923">
        <v>374.913</v>
      </c>
      <c r="G14" s="923">
        <v>502.749</v>
      </c>
      <c r="H14" s="923">
        <v>776.484</v>
      </c>
      <c r="I14" s="923">
        <v>218.178</v>
      </c>
      <c r="J14" s="923">
        <v>149.646</v>
      </c>
      <c r="K14" s="923">
        <v>218.178</v>
      </c>
      <c r="L14" s="923">
        <v>252.621</v>
      </c>
      <c r="M14" s="932" t="s">
        <v>251</v>
      </c>
      <c r="N14" s="923">
        <v>121.098</v>
      </c>
      <c r="O14" s="923">
        <v>163.083</v>
      </c>
      <c r="P14" s="923">
        <v>89.247</v>
      </c>
      <c r="Q14" s="923">
        <v>110.055</v>
      </c>
      <c r="R14" s="923">
        <v>222.528</v>
      </c>
      <c r="S14" s="923">
        <v>323.586</v>
      </c>
      <c r="T14" s="923">
        <v>90.111</v>
      </c>
      <c r="U14" s="923">
        <v>90.525</v>
      </c>
      <c r="V14" s="923">
        <v>104.583</v>
      </c>
      <c r="W14" s="923">
        <v>250.992</v>
      </c>
      <c r="X14" s="923">
        <v>259.191</v>
      </c>
      <c r="Y14" s="937"/>
      <c r="Z14" s="937"/>
      <c r="AA14" s="937"/>
      <c r="AB14" s="937"/>
      <c r="AC14" s="937"/>
      <c r="AD14" s="937"/>
      <c r="AE14" s="937"/>
      <c r="AF14" s="937"/>
      <c r="AG14" s="937"/>
      <c r="AH14" s="937"/>
      <c r="AI14" s="937"/>
      <c r="AJ14" s="937"/>
      <c r="AK14" s="937"/>
      <c r="AL14" s="937"/>
      <c r="AM14" s="937"/>
      <c r="AN14" s="937"/>
      <c r="AO14" s="937"/>
      <c r="AP14" s="937"/>
      <c r="AQ14" s="937"/>
      <c r="AR14" s="937"/>
      <c r="AS14" s="937"/>
      <c r="AT14" s="937"/>
      <c r="AU14" s="937"/>
      <c r="AV14" s="937"/>
      <c r="AW14" s="937"/>
    </row>
    <row r="15" spans="1:49">
      <c r="A15" s="922">
        <v>3.5</v>
      </c>
      <c r="B15" s="923">
        <v>196.884</v>
      </c>
      <c r="C15" s="923">
        <v>368.559</v>
      </c>
      <c r="D15" s="923">
        <v>266.724</v>
      </c>
      <c r="E15" s="923">
        <v>465.786</v>
      </c>
      <c r="F15" s="923">
        <v>416.7765</v>
      </c>
      <c r="G15" s="923">
        <v>559.098</v>
      </c>
      <c r="H15" s="923">
        <v>909.4635</v>
      </c>
      <c r="I15" s="923">
        <v>243.7335</v>
      </c>
      <c r="J15" s="923">
        <v>169.214</v>
      </c>
      <c r="K15" s="923">
        <v>243.7335</v>
      </c>
      <c r="L15" s="923">
        <v>277.551</v>
      </c>
      <c r="M15" s="932" t="s">
        <v>251</v>
      </c>
      <c r="N15" s="923">
        <v>134.888</v>
      </c>
      <c r="O15" s="923">
        <v>184.37</v>
      </c>
      <c r="P15" s="923">
        <v>101.111</v>
      </c>
      <c r="Q15" s="923">
        <v>124.565</v>
      </c>
      <c r="R15" s="923">
        <v>248.621</v>
      </c>
      <c r="S15" s="923">
        <v>361.665</v>
      </c>
      <c r="T15" s="923">
        <v>102.083</v>
      </c>
      <c r="U15" s="923">
        <v>102.542</v>
      </c>
      <c r="V15" s="923">
        <v>118.4</v>
      </c>
      <c r="W15" s="923">
        <v>275.463</v>
      </c>
      <c r="X15" s="923">
        <v>284.706</v>
      </c>
      <c r="Y15" s="937"/>
      <c r="Z15" s="937"/>
      <c r="AA15" s="937"/>
      <c r="AB15" s="937"/>
      <c r="AC15" s="937"/>
      <c r="AD15" s="937"/>
      <c r="AE15" s="937"/>
      <c r="AF15" s="937"/>
      <c r="AG15" s="937"/>
      <c r="AH15" s="937"/>
      <c r="AI15" s="937"/>
      <c r="AJ15" s="937"/>
      <c r="AK15" s="937"/>
      <c r="AL15" s="937"/>
      <c r="AM15" s="937"/>
      <c r="AN15" s="937"/>
      <c r="AO15" s="937"/>
      <c r="AP15" s="937"/>
      <c r="AQ15" s="937"/>
      <c r="AR15" s="937"/>
      <c r="AS15" s="937"/>
      <c r="AT15" s="937"/>
      <c r="AU15" s="937"/>
      <c r="AV15" s="937"/>
      <c r="AW15" s="937"/>
    </row>
    <row r="16" spans="1:49">
      <c r="A16" s="922">
        <v>4</v>
      </c>
      <c r="B16" s="923">
        <v>219.168</v>
      </c>
      <c r="C16" s="923">
        <v>407.34</v>
      </c>
      <c r="D16" s="923">
        <v>294.552</v>
      </c>
      <c r="E16" s="923">
        <v>514.476</v>
      </c>
      <c r="F16" s="923">
        <v>458.649</v>
      </c>
      <c r="G16" s="923">
        <v>615.447</v>
      </c>
      <c r="H16" s="923">
        <v>1042.443</v>
      </c>
      <c r="I16" s="923">
        <v>269.28</v>
      </c>
      <c r="J16" s="923">
        <v>188.773</v>
      </c>
      <c r="K16" s="923">
        <v>269.28</v>
      </c>
      <c r="L16" s="923">
        <v>302.49</v>
      </c>
      <c r="M16" s="932" t="s">
        <v>251</v>
      </c>
      <c r="N16" s="923">
        <v>148.678</v>
      </c>
      <c r="O16" s="923">
        <v>205.648</v>
      </c>
      <c r="P16" s="923">
        <v>112.966</v>
      </c>
      <c r="Q16" s="923">
        <v>139.084</v>
      </c>
      <c r="R16" s="923">
        <v>274.705</v>
      </c>
      <c r="S16" s="923">
        <v>399.744</v>
      </c>
      <c r="T16" s="923">
        <v>114.055</v>
      </c>
      <c r="U16" s="923">
        <v>114.568</v>
      </c>
      <c r="V16" s="923">
        <v>132.217</v>
      </c>
      <c r="W16" s="923">
        <v>299.925</v>
      </c>
      <c r="X16" s="923">
        <v>310.23</v>
      </c>
      <c r="Y16" s="937"/>
      <c r="Z16" s="937"/>
      <c r="AA16" s="937"/>
      <c r="AB16" s="937"/>
      <c r="AC16" s="937"/>
      <c r="AD16" s="937"/>
      <c r="AE16" s="937"/>
      <c r="AF16" s="937"/>
      <c r="AG16" s="937"/>
      <c r="AH16" s="937"/>
      <c r="AI16" s="937"/>
      <c r="AJ16" s="937"/>
      <c r="AK16" s="937"/>
      <c r="AL16" s="937"/>
      <c r="AM16" s="937"/>
      <c r="AN16" s="937"/>
      <c r="AO16" s="937"/>
      <c r="AP16" s="937"/>
      <c r="AQ16" s="937"/>
      <c r="AR16" s="937"/>
      <c r="AS16" s="937"/>
      <c r="AT16" s="937"/>
      <c r="AU16" s="937"/>
      <c r="AV16" s="937"/>
      <c r="AW16" s="937"/>
    </row>
    <row r="17" spans="1:49">
      <c r="A17" s="922">
        <v>4.5</v>
      </c>
      <c r="B17" s="923">
        <v>241.452</v>
      </c>
      <c r="C17" s="923">
        <v>446.13</v>
      </c>
      <c r="D17" s="923">
        <v>322.38</v>
      </c>
      <c r="E17" s="923">
        <v>563.157</v>
      </c>
      <c r="F17" s="923">
        <v>500.5125</v>
      </c>
      <c r="G17" s="923">
        <v>671.796</v>
      </c>
      <c r="H17" s="923">
        <v>1175.4225</v>
      </c>
      <c r="I17" s="923">
        <v>294.8355</v>
      </c>
      <c r="J17" s="923">
        <v>208.341</v>
      </c>
      <c r="K17" s="923">
        <v>294.8355</v>
      </c>
      <c r="L17" s="923">
        <v>327.42</v>
      </c>
      <c r="M17" s="932" t="s">
        <v>251</v>
      </c>
      <c r="N17" s="923">
        <v>162.468</v>
      </c>
      <c r="O17" s="923">
        <v>226.935</v>
      </c>
      <c r="P17" s="923">
        <v>124.83</v>
      </c>
      <c r="Q17" s="923">
        <v>153.594</v>
      </c>
      <c r="R17" s="923">
        <v>300.789</v>
      </c>
      <c r="S17" s="923">
        <v>437.823</v>
      </c>
      <c r="T17" s="923">
        <v>126.018</v>
      </c>
      <c r="U17" s="923">
        <v>126.585</v>
      </c>
      <c r="V17" s="923">
        <v>146.034</v>
      </c>
      <c r="W17" s="923">
        <v>324.387</v>
      </c>
      <c r="X17" s="923">
        <v>335.745</v>
      </c>
      <c r="Y17" s="933"/>
      <c r="Z17" s="933"/>
      <c r="AA17" s="933"/>
      <c r="AB17" s="933"/>
      <c r="AC17" s="933"/>
      <c r="AD17" s="933"/>
      <c r="AE17" s="933"/>
      <c r="AF17" s="933"/>
      <c r="AG17" s="933"/>
      <c r="AH17" s="933"/>
      <c r="AI17" s="933"/>
      <c r="AJ17" s="933"/>
      <c r="AK17" s="933"/>
      <c r="AL17" s="933"/>
      <c r="AM17" s="933"/>
      <c r="AN17" s="933"/>
      <c r="AO17" s="933"/>
      <c r="AP17" s="933"/>
      <c r="AQ17" s="933"/>
      <c r="AR17" s="933"/>
      <c r="AS17" s="933"/>
      <c r="AT17" s="933"/>
      <c r="AU17" s="933"/>
      <c r="AV17" s="933"/>
      <c r="AW17" s="933"/>
    </row>
    <row r="18" spans="1:49">
      <c r="A18" s="922">
        <v>5</v>
      </c>
      <c r="B18" s="923">
        <v>263.736</v>
      </c>
      <c r="C18" s="923">
        <v>484.92</v>
      </c>
      <c r="D18" s="923">
        <v>350.208</v>
      </c>
      <c r="E18" s="923">
        <v>611.847</v>
      </c>
      <c r="F18" s="923">
        <v>542.376</v>
      </c>
      <c r="G18" s="923">
        <v>728.145</v>
      </c>
      <c r="H18" s="923">
        <v>1308.411</v>
      </c>
      <c r="I18" s="923">
        <v>320.391</v>
      </c>
      <c r="J18" s="923">
        <v>227.909</v>
      </c>
      <c r="K18" s="923">
        <v>320.391</v>
      </c>
      <c r="L18" s="923">
        <v>352.359</v>
      </c>
      <c r="M18" s="932" t="s">
        <v>251</v>
      </c>
      <c r="N18" s="923">
        <v>176.249</v>
      </c>
      <c r="O18" s="923">
        <v>248.213</v>
      </c>
      <c r="P18" s="923">
        <v>136.685</v>
      </c>
      <c r="Q18" s="923">
        <v>168.104</v>
      </c>
      <c r="R18" s="923">
        <v>326.873</v>
      </c>
      <c r="S18" s="923">
        <v>475.902</v>
      </c>
      <c r="T18" s="923">
        <v>137.99</v>
      </c>
      <c r="U18" s="923">
        <v>138.611</v>
      </c>
      <c r="V18" s="923">
        <v>159.851</v>
      </c>
      <c r="W18" s="923">
        <v>348.849</v>
      </c>
      <c r="X18" s="923">
        <v>361.26</v>
      </c>
      <c r="Y18" s="933"/>
      <c r="Z18" s="933"/>
      <c r="AA18" s="933"/>
      <c r="AB18" s="933"/>
      <c r="AC18" s="933"/>
      <c r="AD18" s="933"/>
      <c r="AE18" s="933"/>
      <c r="AF18" s="933"/>
      <c r="AG18" s="933"/>
      <c r="AH18" s="933"/>
      <c r="AI18" s="933"/>
      <c r="AJ18" s="933"/>
      <c r="AK18" s="933"/>
      <c r="AL18" s="933"/>
      <c r="AM18" s="933"/>
      <c r="AN18" s="933"/>
      <c r="AO18" s="933"/>
      <c r="AP18" s="933"/>
      <c r="AQ18" s="933"/>
      <c r="AR18" s="933"/>
      <c r="AS18" s="933"/>
      <c r="AT18" s="933"/>
      <c r="AU18" s="933"/>
      <c r="AV18" s="933"/>
      <c r="AW18" s="933"/>
    </row>
    <row r="19" spans="1:49">
      <c r="A19" s="922">
        <v>5.5</v>
      </c>
      <c r="B19" s="923">
        <v>260.541</v>
      </c>
      <c r="C19" s="923">
        <v>528.3</v>
      </c>
      <c r="D19" s="923">
        <v>363.447</v>
      </c>
      <c r="E19" s="923">
        <v>620.271</v>
      </c>
      <c r="F19" s="923">
        <v>574.2585</v>
      </c>
      <c r="G19" s="923">
        <v>755.136</v>
      </c>
      <c r="H19" s="923">
        <v>1219.9185</v>
      </c>
      <c r="I19" s="923">
        <v>324.9225</v>
      </c>
      <c r="J19" s="923">
        <v>218.182</v>
      </c>
      <c r="K19" s="923">
        <v>324.9225</v>
      </c>
      <c r="L19" s="923">
        <v>375.39</v>
      </c>
      <c r="M19" s="932" t="s">
        <v>251</v>
      </c>
      <c r="N19" s="923">
        <v>177.709</v>
      </c>
      <c r="O19" s="923">
        <v>261.301</v>
      </c>
      <c r="P19" s="923">
        <v>138.676</v>
      </c>
      <c r="Q19" s="923">
        <v>170.266</v>
      </c>
      <c r="R19" s="923">
        <v>355.864</v>
      </c>
      <c r="S19" s="923">
        <v>518.535</v>
      </c>
      <c r="T19" s="923">
        <v>140.098</v>
      </c>
      <c r="U19" s="923">
        <v>140.611</v>
      </c>
      <c r="V19" s="923">
        <v>161.788</v>
      </c>
      <c r="W19" s="923">
        <v>371.268</v>
      </c>
      <c r="X19" s="923">
        <v>384.696</v>
      </c>
      <c r="Y19" s="933"/>
      <c r="Z19" s="933"/>
      <c r="AA19" s="933"/>
      <c r="AB19" s="933"/>
      <c r="AC19" s="933"/>
      <c r="AD19" s="933"/>
      <c r="AE19" s="933"/>
      <c r="AF19" s="933"/>
      <c r="AG19" s="933"/>
      <c r="AH19" s="933"/>
      <c r="AI19" s="933"/>
      <c r="AJ19" s="933"/>
      <c r="AK19" s="933"/>
      <c r="AL19" s="933"/>
      <c r="AM19" s="933"/>
      <c r="AN19" s="933"/>
      <c r="AO19" s="933"/>
      <c r="AP19" s="933"/>
      <c r="AQ19" s="933"/>
      <c r="AR19" s="933"/>
      <c r="AS19" s="933"/>
      <c r="AT19" s="933"/>
      <c r="AU19" s="933"/>
      <c r="AV19" s="933"/>
      <c r="AW19" s="933"/>
    </row>
    <row r="20" spans="1:49">
      <c r="A20" s="922">
        <v>6</v>
      </c>
      <c r="B20" s="923">
        <v>271.188</v>
      </c>
      <c r="C20" s="923">
        <v>560.286</v>
      </c>
      <c r="D20" s="923">
        <v>382.347</v>
      </c>
      <c r="E20" s="923">
        <v>651.114</v>
      </c>
      <c r="F20" s="923">
        <v>602.127</v>
      </c>
      <c r="G20" s="923">
        <v>782.136</v>
      </c>
      <c r="H20" s="923">
        <v>1273.374</v>
      </c>
      <c r="I20" s="923">
        <v>341.208</v>
      </c>
      <c r="J20" s="923">
        <v>228.201</v>
      </c>
      <c r="K20" s="923">
        <v>341.208</v>
      </c>
      <c r="L20" s="923">
        <v>398.304</v>
      </c>
      <c r="M20" s="932" t="s">
        <v>251</v>
      </c>
      <c r="N20" s="923">
        <v>189.546</v>
      </c>
      <c r="O20" s="923">
        <v>273.084</v>
      </c>
      <c r="P20" s="923">
        <v>145.437</v>
      </c>
      <c r="Q20" s="923">
        <v>178.332</v>
      </c>
      <c r="R20" s="923">
        <v>377.313</v>
      </c>
      <c r="S20" s="923">
        <v>549.954</v>
      </c>
      <c r="T20" s="923">
        <v>146.922</v>
      </c>
      <c r="U20" s="923">
        <v>147.462</v>
      </c>
      <c r="V20" s="923">
        <v>169.503</v>
      </c>
      <c r="W20" s="923">
        <v>394.245</v>
      </c>
      <c r="X20" s="923">
        <v>408.132</v>
      </c>
      <c r="Y20" s="933"/>
      <c r="Z20" s="933"/>
      <c r="AA20" s="933"/>
      <c r="AB20" s="933"/>
      <c r="AC20" s="933"/>
      <c r="AD20" s="933"/>
      <c r="AE20" s="933"/>
      <c r="AF20" s="933"/>
      <c r="AG20" s="933"/>
      <c r="AH20" s="933"/>
      <c r="AI20" s="933"/>
      <c r="AJ20" s="933"/>
      <c r="AK20" s="933"/>
      <c r="AL20" s="933"/>
      <c r="AM20" s="933"/>
      <c r="AN20" s="933"/>
      <c r="AO20" s="933"/>
      <c r="AP20" s="933"/>
      <c r="AQ20" s="933"/>
      <c r="AR20" s="933"/>
      <c r="AS20" s="933"/>
      <c r="AT20" s="933"/>
      <c r="AU20" s="933"/>
      <c r="AV20" s="933"/>
      <c r="AW20" s="933"/>
    </row>
    <row r="21" spans="1:49">
      <c r="A21" s="922">
        <v>6.5</v>
      </c>
      <c r="B21" s="923">
        <v>281.835</v>
      </c>
      <c r="C21" s="923">
        <v>592.272</v>
      </c>
      <c r="D21" s="923">
        <v>401.247</v>
      </c>
      <c r="E21" s="923">
        <v>681.966</v>
      </c>
      <c r="F21" s="923">
        <v>629.9865</v>
      </c>
      <c r="G21" s="923">
        <v>809.127</v>
      </c>
      <c r="H21" s="923">
        <v>1326.8205</v>
      </c>
      <c r="I21" s="923">
        <v>357.4935</v>
      </c>
      <c r="J21" s="923">
        <v>238.211</v>
      </c>
      <c r="K21" s="923">
        <v>357.4935</v>
      </c>
      <c r="L21" s="923">
        <v>421.218</v>
      </c>
      <c r="M21" s="932" t="s">
        <v>251</v>
      </c>
      <c r="N21" s="923">
        <v>201.383</v>
      </c>
      <c r="O21" s="923">
        <v>284.858</v>
      </c>
      <c r="P21" s="923">
        <v>152.207</v>
      </c>
      <c r="Q21" s="923">
        <v>186.389</v>
      </c>
      <c r="R21" s="923">
        <v>398.762</v>
      </c>
      <c r="S21" s="923">
        <v>581.373</v>
      </c>
      <c r="T21" s="923">
        <v>153.746</v>
      </c>
      <c r="U21" s="923">
        <v>154.313</v>
      </c>
      <c r="V21" s="923">
        <v>177.209</v>
      </c>
      <c r="W21" s="923">
        <v>417.222</v>
      </c>
      <c r="X21" s="923">
        <v>431.559</v>
      </c>
      <c r="Y21" s="933"/>
      <c r="Z21" s="933"/>
      <c r="AA21" s="933"/>
      <c r="AB21" s="933"/>
      <c r="AC21" s="933"/>
      <c r="AD21" s="933"/>
      <c r="AE21" s="933"/>
      <c r="AF21" s="933"/>
      <c r="AG21" s="933"/>
      <c r="AH21" s="933"/>
      <c r="AI21" s="933"/>
      <c r="AJ21" s="933"/>
      <c r="AK21" s="933"/>
      <c r="AL21" s="933"/>
      <c r="AM21" s="933"/>
      <c r="AN21" s="933"/>
      <c r="AO21" s="933"/>
      <c r="AP21" s="933"/>
      <c r="AQ21" s="933"/>
      <c r="AR21" s="933"/>
      <c r="AS21" s="933"/>
      <c r="AT21" s="933"/>
      <c r="AU21" s="933"/>
      <c r="AV21" s="933"/>
      <c r="AW21" s="933"/>
    </row>
    <row r="22" spans="1:49">
      <c r="A22" s="922">
        <v>7</v>
      </c>
      <c r="B22" s="923">
        <v>292.482</v>
      </c>
      <c r="C22" s="923">
        <v>624.258</v>
      </c>
      <c r="D22" s="923">
        <v>420.147</v>
      </c>
      <c r="E22" s="923">
        <v>712.809</v>
      </c>
      <c r="F22" s="923">
        <v>657.855</v>
      </c>
      <c r="G22" s="923">
        <v>836.127</v>
      </c>
      <c r="H22" s="923">
        <v>1380.276</v>
      </c>
      <c r="I22" s="923">
        <v>373.788</v>
      </c>
      <c r="J22" s="923">
        <v>248.23</v>
      </c>
      <c r="K22" s="923">
        <v>373.788</v>
      </c>
      <c r="L22" s="923">
        <v>444.141</v>
      </c>
      <c r="M22" s="932" t="s">
        <v>251</v>
      </c>
      <c r="N22" s="923">
        <v>213.22</v>
      </c>
      <c r="O22" s="923">
        <v>296.641</v>
      </c>
      <c r="P22" s="923">
        <v>158.977</v>
      </c>
      <c r="Q22" s="923">
        <v>194.446</v>
      </c>
      <c r="R22" s="923">
        <v>420.211</v>
      </c>
      <c r="S22" s="923">
        <v>612.792</v>
      </c>
      <c r="T22" s="923">
        <v>160.579</v>
      </c>
      <c r="U22" s="923">
        <v>161.155</v>
      </c>
      <c r="V22" s="923">
        <v>184.924</v>
      </c>
      <c r="W22" s="923">
        <v>440.19</v>
      </c>
      <c r="X22" s="923">
        <v>454.995</v>
      </c>
      <c r="Y22" s="933"/>
      <c r="Z22" s="933"/>
      <c r="AA22" s="933"/>
      <c r="AB22" s="933"/>
      <c r="AC22" s="933"/>
      <c r="AD22" s="933"/>
      <c r="AE22" s="933"/>
      <c r="AF22" s="933"/>
      <c r="AG22" s="933"/>
      <c r="AH22" s="933"/>
      <c r="AI22" s="933"/>
      <c r="AJ22" s="933"/>
      <c r="AK22" s="933"/>
      <c r="AL22" s="933"/>
      <c r="AM22" s="933"/>
      <c r="AN22" s="933"/>
      <c r="AO22" s="933"/>
      <c r="AP22" s="933"/>
      <c r="AQ22" s="933"/>
      <c r="AR22" s="933"/>
      <c r="AS22" s="933"/>
      <c r="AT22" s="933"/>
      <c r="AU22" s="933"/>
      <c r="AV22" s="933"/>
      <c r="AW22" s="933"/>
    </row>
    <row r="23" spans="1:49">
      <c r="A23" s="922">
        <v>7.5</v>
      </c>
      <c r="B23" s="923">
        <v>303.129</v>
      </c>
      <c r="C23" s="923">
        <v>656.244</v>
      </c>
      <c r="D23" s="923">
        <v>439.056</v>
      </c>
      <c r="E23" s="923">
        <v>743.652</v>
      </c>
      <c r="F23" s="923">
        <v>685.7235</v>
      </c>
      <c r="G23" s="923">
        <v>863.118</v>
      </c>
      <c r="H23" s="923">
        <v>1433.7315</v>
      </c>
      <c r="I23" s="923">
        <v>390.0735</v>
      </c>
      <c r="J23" s="923">
        <v>258.249</v>
      </c>
      <c r="K23" s="923">
        <v>390.0735</v>
      </c>
      <c r="L23" s="923">
        <v>467.055</v>
      </c>
      <c r="M23" s="932" t="s">
        <v>251</v>
      </c>
      <c r="N23" s="923">
        <v>225.057</v>
      </c>
      <c r="O23" s="923">
        <v>308.424</v>
      </c>
      <c r="P23" s="923">
        <v>165.747</v>
      </c>
      <c r="Q23" s="923">
        <v>202.503</v>
      </c>
      <c r="R23" s="923">
        <v>441.651</v>
      </c>
      <c r="S23" s="923">
        <v>644.211</v>
      </c>
      <c r="T23" s="923">
        <v>167.403</v>
      </c>
      <c r="U23" s="923">
        <v>168.006</v>
      </c>
      <c r="V23" s="923">
        <v>192.639</v>
      </c>
      <c r="W23" s="923">
        <v>463.167</v>
      </c>
      <c r="X23" s="923">
        <v>478.422</v>
      </c>
      <c r="Y23" s="933"/>
      <c r="Z23" s="933"/>
      <c r="AA23" s="933"/>
      <c r="AB23" s="933"/>
      <c r="AC23" s="933"/>
      <c r="AD23" s="933"/>
      <c r="AE23" s="933"/>
      <c r="AF23" s="933"/>
      <c r="AG23" s="933"/>
      <c r="AH23" s="933"/>
      <c r="AI23" s="933"/>
      <c r="AJ23" s="933"/>
      <c r="AK23" s="933"/>
      <c r="AL23" s="933"/>
      <c r="AM23" s="933"/>
      <c r="AN23" s="933"/>
      <c r="AO23" s="933"/>
      <c r="AP23" s="933"/>
      <c r="AQ23" s="933"/>
      <c r="AR23" s="933"/>
      <c r="AS23" s="933"/>
      <c r="AT23" s="933"/>
      <c r="AU23" s="933"/>
      <c r="AV23" s="933"/>
      <c r="AW23" s="933"/>
    </row>
    <row r="24" spans="1:49">
      <c r="A24" s="922">
        <v>8</v>
      </c>
      <c r="B24" s="923">
        <v>313.776</v>
      </c>
      <c r="C24" s="923">
        <v>688.23</v>
      </c>
      <c r="D24" s="923">
        <v>457.956</v>
      </c>
      <c r="E24" s="923">
        <v>774.504</v>
      </c>
      <c r="F24" s="923">
        <v>713.583</v>
      </c>
      <c r="G24" s="923">
        <v>890.118</v>
      </c>
      <c r="H24" s="923">
        <v>1487.178</v>
      </c>
      <c r="I24" s="923">
        <v>406.359</v>
      </c>
      <c r="J24" s="923">
        <v>268.268</v>
      </c>
      <c r="K24" s="923">
        <v>406.359</v>
      </c>
      <c r="L24" s="923">
        <v>489.969</v>
      </c>
      <c r="M24" s="932" t="s">
        <v>251</v>
      </c>
      <c r="N24" s="923">
        <v>236.885</v>
      </c>
      <c r="O24" s="923">
        <v>320.198</v>
      </c>
      <c r="P24" s="923">
        <v>172.517</v>
      </c>
      <c r="Q24" s="923">
        <v>210.569</v>
      </c>
      <c r="R24" s="923">
        <v>463.1</v>
      </c>
      <c r="S24" s="923">
        <v>675.621</v>
      </c>
      <c r="T24" s="923">
        <v>174.227</v>
      </c>
      <c r="U24" s="923">
        <v>174.848</v>
      </c>
      <c r="V24" s="923">
        <v>200.354</v>
      </c>
      <c r="W24" s="923">
        <v>486.144</v>
      </c>
      <c r="X24" s="923">
        <v>501.858</v>
      </c>
      <c r="Y24" s="933"/>
      <c r="Z24" s="933"/>
      <c r="AA24" s="933"/>
      <c r="AB24" s="933"/>
      <c r="AC24" s="933"/>
      <c r="AD24" s="933"/>
      <c r="AE24" s="933"/>
      <c r="AF24" s="933"/>
      <c r="AG24" s="933"/>
      <c r="AH24" s="933"/>
      <c r="AI24" s="933"/>
      <c r="AJ24" s="933"/>
      <c r="AK24" s="933"/>
      <c r="AL24" s="933"/>
      <c r="AM24" s="933"/>
      <c r="AN24" s="933"/>
      <c r="AO24" s="933"/>
      <c r="AP24" s="933"/>
      <c r="AQ24" s="933"/>
      <c r="AR24" s="933"/>
      <c r="AS24" s="933"/>
      <c r="AT24" s="933"/>
      <c r="AU24" s="933"/>
      <c r="AV24" s="933"/>
      <c r="AW24" s="933"/>
    </row>
    <row r="25" spans="1:49">
      <c r="A25" s="922">
        <v>8.5</v>
      </c>
      <c r="B25" s="923">
        <v>324.423</v>
      </c>
      <c r="C25" s="923">
        <v>720.216</v>
      </c>
      <c r="D25" s="923">
        <v>476.856</v>
      </c>
      <c r="E25" s="923">
        <v>805.347</v>
      </c>
      <c r="F25" s="923">
        <v>741.4515</v>
      </c>
      <c r="G25" s="923">
        <v>917.109</v>
      </c>
      <c r="H25" s="923">
        <v>1540.6335</v>
      </c>
      <c r="I25" s="923">
        <v>422.6535</v>
      </c>
      <c r="J25" s="923">
        <v>278.287</v>
      </c>
      <c r="K25" s="923">
        <v>422.6535</v>
      </c>
      <c r="L25" s="923">
        <v>512.892</v>
      </c>
      <c r="M25" s="932" t="s">
        <v>251</v>
      </c>
      <c r="N25" s="923">
        <v>248.722</v>
      </c>
      <c r="O25" s="923">
        <v>331.981</v>
      </c>
      <c r="P25" s="923">
        <v>179.278</v>
      </c>
      <c r="Q25" s="923">
        <v>218.626</v>
      </c>
      <c r="R25" s="923">
        <v>484.549</v>
      </c>
      <c r="S25" s="923">
        <v>707.04</v>
      </c>
      <c r="T25" s="923">
        <v>181.051</v>
      </c>
      <c r="U25" s="923">
        <v>181.699</v>
      </c>
      <c r="V25" s="923">
        <v>208.06</v>
      </c>
      <c r="W25" s="923">
        <v>509.121</v>
      </c>
      <c r="X25" s="923">
        <v>525.294</v>
      </c>
      <c r="Y25" s="933"/>
      <c r="Z25" s="933"/>
      <c r="AA25" s="933"/>
      <c r="AB25" s="933"/>
      <c r="AC25" s="933"/>
      <c r="AD25" s="933"/>
      <c r="AE25" s="933"/>
      <c r="AF25" s="933"/>
      <c r="AG25" s="933"/>
      <c r="AH25" s="933"/>
      <c r="AI25" s="933"/>
      <c r="AJ25" s="933"/>
      <c r="AK25" s="933"/>
      <c r="AL25" s="933"/>
      <c r="AM25" s="933"/>
      <c r="AN25" s="933"/>
      <c r="AO25" s="933"/>
      <c r="AP25" s="933"/>
      <c r="AQ25" s="933"/>
      <c r="AR25" s="933"/>
      <c r="AS25" s="933"/>
      <c r="AT25" s="933"/>
      <c r="AU25" s="933"/>
      <c r="AV25" s="933"/>
      <c r="AW25" s="933"/>
    </row>
    <row r="26" spans="1:49">
      <c r="A26" s="922">
        <v>9</v>
      </c>
      <c r="B26" s="923">
        <v>335.07</v>
      </c>
      <c r="C26" s="923">
        <v>752.202</v>
      </c>
      <c r="D26" s="923">
        <v>495.756</v>
      </c>
      <c r="E26" s="923">
        <v>836.19</v>
      </c>
      <c r="F26" s="923">
        <v>769.311</v>
      </c>
      <c r="G26" s="923">
        <v>944.109</v>
      </c>
      <c r="H26" s="923">
        <v>1594.08</v>
      </c>
      <c r="I26" s="923">
        <v>438.939</v>
      </c>
      <c r="J26" s="923">
        <v>288.306</v>
      </c>
      <c r="K26" s="923">
        <v>438.939</v>
      </c>
      <c r="L26" s="923">
        <v>535.806</v>
      </c>
      <c r="M26" s="932" t="s">
        <v>251</v>
      </c>
      <c r="N26" s="923">
        <v>260.559</v>
      </c>
      <c r="O26" s="923">
        <v>343.755</v>
      </c>
      <c r="P26" s="923">
        <v>186.048</v>
      </c>
      <c r="Q26" s="923">
        <v>226.683</v>
      </c>
      <c r="R26" s="923">
        <v>505.998</v>
      </c>
      <c r="S26" s="923">
        <v>738.459</v>
      </c>
      <c r="T26" s="923">
        <v>187.884</v>
      </c>
      <c r="U26" s="923">
        <v>188.55</v>
      </c>
      <c r="V26" s="923">
        <v>215.775</v>
      </c>
      <c r="W26" s="923">
        <v>532.089</v>
      </c>
      <c r="X26" s="923">
        <v>548.721</v>
      </c>
      <c r="Y26" s="933"/>
      <c r="Z26" s="933"/>
      <c r="AA26" s="933"/>
      <c r="AB26" s="933"/>
      <c r="AC26" s="933"/>
      <c r="AD26" s="933"/>
      <c r="AE26" s="933"/>
      <c r="AF26" s="933"/>
      <c r="AG26" s="933"/>
      <c r="AH26" s="933"/>
      <c r="AI26" s="933"/>
      <c r="AJ26" s="933"/>
      <c r="AK26" s="933"/>
      <c r="AL26" s="933"/>
      <c r="AM26" s="933"/>
      <c r="AN26" s="933"/>
      <c r="AO26" s="933"/>
      <c r="AP26" s="933"/>
      <c r="AQ26" s="933"/>
      <c r="AR26" s="933"/>
      <c r="AS26" s="933"/>
      <c r="AT26" s="933"/>
      <c r="AU26" s="933"/>
      <c r="AV26" s="933"/>
      <c r="AW26" s="933"/>
    </row>
    <row r="27" spans="1:49">
      <c r="A27" s="922">
        <v>9.5</v>
      </c>
      <c r="B27" s="923">
        <v>345.717</v>
      </c>
      <c r="C27" s="923">
        <v>784.188</v>
      </c>
      <c r="D27" s="923">
        <v>514.656</v>
      </c>
      <c r="E27" s="923">
        <v>867.042</v>
      </c>
      <c r="F27" s="923">
        <v>797.1795</v>
      </c>
      <c r="G27" s="923">
        <v>971.1</v>
      </c>
      <c r="H27" s="923">
        <v>1647.5355</v>
      </c>
      <c r="I27" s="923">
        <v>455.2245</v>
      </c>
      <c r="J27" s="923">
        <v>298.316</v>
      </c>
      <c r="K27" s="923">
        <v>455.2245</v>
      </c>
      <c r="L27" s="923">
        <v>558.72</v>
      </c>
      <c r="M27" s="932" t="s">
        <v>251</v>
      </c>
      <c r="N27" s="923">
        <v>272.396</v>
      </c>
      <c r="O27" s="923">
        <v>355.538</v>
      </c>
      <c r="P27" s="923">
        <v>192.818</v>
      </c>
      <c r="Q27" s="923">
        <v>234.74</v>
      </c>
      <c r="R27" s="923">
        <v>527.447</v>
      </c>
      <c r="S27" s="923">
        <v>769.878</v>
      </c>
      <c r="T27" s="923">
        <v>194.708</v>
      </c>
      <c r="U27" s="923">
        <v>195.392</v>
      </c>
      <c r="V27" s="923">
        <v>223.49</v>
      </c>
      <c r="W27" s="923">
        <v>555.066</v>
      </c>
      <c r="X27" s="923">
        <v>572.157</v>
      </c>
      <c r="Y27" s="933"/>
      <c r="Z27" s="933"/>
      <c r="AA27" s="933"/>
      <c r="AB27" s="933"/>
      <c r="AC27" s="933"/>
      <c r="AD27" s="933"/>
      <c r="AE27" s="933"/>
      <c r="AF27" s="933"/>
      <c r="AG27" s="933"/>
      <c r="AH27" s="933"/>
      <c r="AI27" s="933"/>
      <c r="AJ27" s="933"/>
      <c r="AK27" s="933"/>
      <c r="AL27" s="933"/>
      <c r="AM27" s="933"/>
      <c r="AN27" s="933"/>
      <c r="AO27" s="933"/>
      <c r="AP27" s="933"/>
      <c r="AQ27" s="933"/>
      <c r="AR27" s="933"/>
      <c r="AS27" s="933"/>
      <c r="AT27" s="933"/>
      <c r="AU27" s="933"/>
      <c r="AV27" s="933"/>
      <c r="AW27" s="933"/>
    </row>
    <row r="28" spans="1:49">
      <c r="A28" s="922">
        <v>10</v>
      </c>
      <c r="B28" s="923">
        <v>356.364</v>
      </c>
      <c r="C28" s="923">
        <v>816.174</v>
      </c>
      <c r="D28" s="923">
        <v>533.556</v>
      </c>
      <c r="E28" s="923">
        <v>897.885</v>
      </c>
      <c r="F28" s="923">
        <v>825.039</v>
      </c>
      <c r="G28" s="923">
        <v>998.1</v>
      </c>
      <c r="H28" s="923">
        <v>1700.982</v>
      </c>
      <c r="I28" s="923">
        <v>471.519</v>
      </c>
      <c r="J28" s="923">
        <v>308.335</v>
      </c>
      <c r="K28" s="923">
        <v>471.519</v>
      </c>
      <c r="L28" s="923">
        <v>581.634</v>
      </c>
      <c r="M28" s="932" t="s">
        <v>251</v>
      </c>
      <c r="N28" s="923">
        <v>284.233</v>
      </c>
      <c r="O28" s="923">
        <v>367.321</v>
      </c>
      <c r="P28" s="923">
        <v>199.588</v>
      </c>
      <c r="Q28" s="923">
        <v>242.806</v>
      </c>
      <c r="R28" s="923">
        <v>548.887</v>
      </c>
      <c r="S28" s="923">
        <v>801.288</v>
      </c>
      <c r="T28" s="923">
        <v>201.532</v>
      </c>
      <c r="U28" s="923">
        <v>202.243</v>
      </c>
      <c r="V28" s="923">
        <v>231.205</v>
      </c>
      <c r="W28" s="923">
        <v>578.043</v>
      </c>
      <c r="X28" s="923">
        <v>595.593</v>
      </c>
      <c r="Y28" s="933"/>
      <c r="Z28" s="933"/>
      <c r="AA28" s="933"/>
      <c r="AB28" s="933"/>
      <c r="AC28" s="933"/>
      <c r="AD28" s="933"/>
      <c r="AE28" s="933"/>
      <c r="AF28" s="933"/>
      <c r="AG28" s="933"/>
      <c r="AH28" s="933"/>
      <c r="AI28" s="933"/>
      <c r="AJ28" s="933"/>
      <c r="AK28" s="933"/>
      <c r="AL28" s="933"/>
      <c r="AM28" s="933"/>
      <c r="AN28" s="933"/>
      <c r="AO28" s="933"/>
      <c r="AP28" s="933"/>
      <c r="AQ28" s="933"/>
      <c r="AR28" s="933"/>
      <c r="AS28" s="933"/>
      <c r="AT28" s="933"/>
      <c r="AU28" s="933"/>
      <c r="AV28" s="933"/>
      <c r="AW28" s="933"/>
    </row>
    <row r="29" spans="1:49">
      <c r="A29" s="922">
        <v>10.5</v>
      </c>
      <c r="B29" s="923">
        <v>364.059</v>
      </c>
      <c r="C29" s="923">
        <v>859.284</v>
      </c>
      <c r="D29" s="923">
        <v>562.068</v>
      </c>
      <c r="E29" s="923">
        <v>952.956</v>
      </c>
      <c r="F29" s="923">
        <v>847.7595</v>
      </c>
      <c r="G29" s="923">
        <v>1056.276</v>
      </c>
      <c r="H29" s="923">
        <v>1746.1395</v>
      </c>
      <c r="I29" s="923">
        <v>514.9575</v>
      </c>
      <c r="J29" s="923">
        <v>378.258</v>
      </c>
      <c r="K29" s="923">
        <v>514.9575</v>
      </c>
      <c r="L29" s="923">
        <v>615.807</v>
      </c>
      <c r="M29" s="932" t="s">
        <v>251</v>
      </c>
      <c r="N29" s="923">
        <v>397.914</v>
      </c>
      <c r="O29" s="923">
        <v>455.622</v>
      </c>
      <c r="P29" s="923">
        <v>455.622</v>
      </c>
      <c r="Q29" s="923">
        <v>284.613</v>
      </c>
      <c r="R29" s="923">
        <v>577.95</v>
      </c>
      <c r="S29" s="923">
        <v>843.318</v>
      </c>
      <c r="T29" s="923">
        <v>293.298</v>
      </c>
      <c r="U29" s="923">
        <v>455.622</v>
      </c>
      <c r="V29" s="923">
        <v>311.046</v>
      </c>
      <c r="W29" s="923">
        <v>611.757</v>
      </c>
      <c r="X29" s="923">
        <v>630.738</v>
      </c>
      <c r="Y29" s="933"/>
      <c r="Z29" s="933"/>
      <c r="AA29" s="933"/>
      <c r="AB29" s="933"/>
      <c r="AC29" s="933"/>
      <c r="AD29" s="933"/>
      <c r="AE29" s="933"/>
      <c r="AF29" s="933"/>
      <c r="AG29" s="933"/>
      <c r="AH29" s="933"/>
      <c r="AI29" s="933"/>
      <c r="AJ29" s="933"/>
      <c r="AK29" s="933"/>
      <c r="AL29" s="933"/>
      <c r="AM29" s="933"/>
      <c r="AN29" s="933"/>
      <c r="AO29" s="933"/>
      <c r="AP29" s="933"/>
      <c r="AQ29" s="933"/>
      <c r="AR29" s="933"/>
      <c r="AS29" s="933"/>
      <c r="AT29" s="933"/>
      <c r="AU29" s="933"/>
      <c r="AV29" s="933"/>
      <c r="AW29" s="933"/>
    </row>
    <row r="30" spans="1:49">
      <c r="A30" s="922">
        <v>11</v>
      </c>
      <c r="B30" s="923">
        <v>375.561</v>
      </c>
      <c r="C30" s="923">
        <v>886.923</v>
      </c>
      <c r="D30" s="923">
        <v>578.169</v>
      </c>
      <c r="E30" s="923">
        <v>979.659</v>
      </c>
      <c r="F30" s="923">
        <v>868.617</v>
      </c>
      <c r="G30" s="923">
        <v>1085.463</v>
      </c>
      <c r="H30" s="923">
        <v>1793.619</v>
      </c>
      <c r="I30" s="923">
        <v>529.488</v>
      </c>
      <c r="J30" s="923">
        <v>390.878</v>
      </c>
      <c r="K30" s="923">
        <v>529.488</v>
      </c>
      <c r="L30" s="923">
        <v>636.03</v>
      </c>
      <c r="M30" s="932" t="s">
        <v>251</v>
      </c>
      <c r="N30" s="923">
        <v>411.101</v>
      </c>
      <c r="O30" s="923">
        <v>470.69</v>
      </c>
      <c r="P30" s="923">
        <v>470.69</v>
      </c>
      <c r="Q30" s="923">
        <v>294.281</v>
      </c>
      <c r="R30" s="923">
        <v>596.438</v>
      </c>
      <c r="S30" s="923">
        <v>870.462</v>
      </c>
      <c r="T30" s="923">
        <v>303.245</v>
      </c>
      <c r="U30" s="923">
        <v>470.69</v>
      </c>
      <c r="V30" s="923">
        <v>321.542</v>
      </c>
      <c r="W30" s="923">
        <v>631.629</v>
      </c>
      <c r="X30" s="923">
        <v>651.393</v>
      </c>
      <c r="Y30" s="933"/>
      <c r="Z30" s="933"/>
      <c r="AA30" s="933"/>
      <c r="AB30" s="933"/>
      <c r="AC30" s="933"/>
      <c r="AD30" s="933"/>
      <c r="AE30" s="933"/>
      <c r="AF30" s="933"/>
      <c r="AG30" s="933"/>
      <c r="AH30" s="933"/>
      <c r="AI30" s="933"/>
      <c r="AJ30" s="933"/>
      <c r="AK30" s="933"/>
      <c r="AL30" s="933"/>
      <c r="AM30" s="933"/>
      <c r="AN30" s="933"/>
      <c r="AO30" s="933"/>
      <c r="AP30" s="933"/>
      <c r="AQ30" s="933"/>
      <c r="AR30" s="933"/>
      <c r="AS30" s="933"/>
      <c r="AT30" s="933"/>
      <c r="AU30" s="933"/>
      <c r="AV30" s="933"/>
      <c r="AW30" s="933"/>
    </row>
    <row r="31" spans="1:49">
      <c r="A31" s="922">
        <v>11.5</v>
      </c>
      <c r="B31" s="923">
        <v>387.063</v>
      </c>
      <c r="C31" s="923">
        <v>914.553</v>
      </c>
      <c r="D31" s="923">
        <v>594.27</v>
      </c>
      <c r="E31" s="923">
        <v>1006.353</v>
      </c>
      <c r="F31" s="923">
        <v>889.4745</v>
      </c>
      <c r="G31" s="923">
        <v>1114.659</v>
      </c>
      <c r="H31" s="923">
        <v>1841.0985</v>
      </c>
      <c r="I31" s="923">
        <v>544.0185</v>
      </c>
      <c r="J31" s="923">
        <v>403.507</v>
      </c>
      <c r="K31" s="923">
        <v>544.0185</v>
      </c>
      <c r="L31" s="923">
        <v>656.244</v>
      </c>
      <c r="M31" s="932" t="s">
        <v>251</v>
      </c>
      <c r="N31" s="923">
        <v>424.279</v>
      </c>
      <c r="O31" s="923">
        <v>485.758</v>
      </c>
      <c r="P31" s="923">
        <v>485.758</v>
      </c>
      <c r="Q31" s="923">
        <v>303.94</v>
      </c>
      <c r="R31" s="923">
        <v>614.926</v>
      </c>
      <c r="S31" s="923">
        <v>897.597</v>
      </c>
      <c r="T31" s="923">
        <v>313.183</v>
      </c>
      <c r="U31" s="923">
        <v>485.758</v>
      </c>
      <c r="V31" s="923">
        <v>332.038</v>
      </c>
      <c r="W31" s="923">
        <v>651.492</v>
      </c>
      <c r="X31" s="923">
        <v>672.057</v>
      </c>
      <c r="Y31" s="933"/>
      <c r="Z31" s="933"/>
      <c r="AA31" s="933"/>
      <c r="AB31" s="933"/>
      <c r="AC31" s="933"/>
      <c r="AD31" s="933"/>
      <c r="AE31" s="933"/>
      <c r="AF31" s="933"/>
      <c r="AG31" s="933"/>
      <c r="AH31" s="933"/>
      <c r="AI31" s="933"/>
      <c r="AJ31" s="933"/>
      <c r="AK31" s="933"/>
      <c r="AL31" s="933"/>
      <c r="AM31" s="933"/>
      <c r="AN31" s="933"/>
      <c r="AO31" s="933"/>
      <c r="AP31" s="933"/>
      <c r="AQ31" s="933"/>
      <c r="AR31" s="933"/>
      <c r="AS31" s="933"/>
      <c r="AT31" s="933"/>
      <c r="AU31" s="933"/>
      <c r="AV31" s="933"/>
      <c r="AW31" s="933"/>
    </row>
    <row r="32" spans="1:49">
      <c r="A32" s="922">
        <v>12</v>
      </c>
      <c r="B32" s="923">
        <v>398.565</v>
      </c>
      <c r="C32" s="923">
        <v>942.183</v>
      </c>
      <c r="D32" s="923">
        <v>610.371</v>
      </c>
      <c r="E32" s="923">
        <v>1033.056</v>
      </c>
      <c r="F32" s="923">
        <v>910.332</v>
      </c>
      <c r="G32" s="923">
        <v>1143.855</v>
      </c>
      <c r="H32" s="923">
        <v>1888.578</v>
      </c>
      <c r="I32" s="923">
        <v>558.549</v>
      </c>
      <c r="J32" s="923">
        <v>416.127</v>
      </c>
      <c r="K32" s="923">
        <v>558.549</v>
      </c>
      <c r="L32" s="923">
        <v>676.467</v>
      </c>
      <c r="M32" s="932" t="s">
        <v>251</v>
      </c>
      <c r="N32" s="923">
        <v>437.466</v>
      </c>
      <c r="O32" s="923">
        <v>500.826</v>
      </c>
      <c r="P32" s="923">
        <v>500.826</v>
      </c>
      <c r="Q32" s="923">
        <v>313.608</v>
      </c>
      <c r="R32" s="923">
        <v>633.423</v>
      </c>
      <c r="S32" s="923">
        <v>924.741</v>
      </c>
      <c r="T32" s="923">
        <v>323.121</v>
      </c>
      <c r="U32" s="923">
        <v>500.826</v>
      </c>
      <c r="V32" s="923">
        <v>342.543</v>
      </c>
      <c r="W32" s="923">
        <v>671.355</v>
      </c>
      <c r="X32" s="923">
        <v>692.712</v>
      </c>
      <c r="Y32" s="933"/>
      <c r="Z32" s="933"/>
      <c r="AA32" s="933"/>
      <c r="AB32" s="933"/>
      <c r="AC32" s="933"/>
      <c r="AD32" s="933"/>
      <c r="AE32" s="933"/>
      <c r="AF32" s="933"/>
      <c r="AG32" s="933"/>
      <c r="AH32" s="933"/>
      <c r="AI32" s="933"/>
      <c r="AJ32" s="933"/>
      <c r="AK32" s="933"/>
      <c r="AL32" s="933"/>
      <c r="AM32" s="933"/>
      <c r="AN32" s="933"/>
      <c r="AO32" s="933"/>
      <c r="AP32" s="933"/>
      <c r="AQ32" s="933"/>
      <c r="AR32" s="933"/>
      <c r="AS32" s="933"/>
      <c r="AT32" s="933"/>
      <c r="AU32" s="933"/>
      <c r="AV32" s="933"/>
      <c r="AW32" s="933"/>
    </row>
    <row r="33" spans="1:49">
      <c r="A33" s="922">
        <v>12.5</v>
      </c>
      <c r="B33" s="923">
        <v>410.067</v>
      </c>
      <c r="C33" s="923">
        <v>969.822</v>
      </c>
      <c r="D33" s="923">
        <v>626.472</v>
      </c>
      <c r="E33" s="923">
        <v>1059.75</v>
      </c>
      <c r="F33" s="923">
        <v>931.1985</v>
      </c>
      <c r="G33" s="923">
        <v>1173.042</v>
      </c>
      <c r="H33" s="923">
        <v>1936.0575</v>
      </c>
      <c r="I33" s="923">
        <v>573.0705</v>
      </c>
      <c r="J33" s="923">
        <v>428.747</v>
      </c>
      <c r="K33" s="923">
        <v>573.0705</v>
      </c>
      <c r="L33" s="923">
        <v>696.681</v>
      </c>
      <c r="M33" s="932" t="s">
        <v>251</v>
      </c>
      <c r="N33" s="923">
        <v>450.644</v>
      </c>
      <c r="O33" s="923">
        <v>515.894</v>
      </c>
      <c r="P33" s="923">
        <v>515.894</v>
      </c>
      <c r="Q33" s="923">
        <v>323.276</v>
      </c>
      <c r="R33" s="923">
        <v>651.911</v>
      </c>
      <c r="S33" s="923">
        <v>951.885</v>
      </c>
      <c r="T33" s="923">
        <v>333.059</v>
      </c>
      <c r="U33" s="923">
        <v>515.894</v>
      </c>
      <c r="V33" s="923">
        <v>353.039</v>
      </c>
      <c r="W33" s="923">
        <v>691.218</v>
      </c>
      <c r="X33" s="923">
        <v>713.367</v>
      </c>
      <c r="Y33" s="933"/>
      <c r="Z33" s="933"/>
      <c r="AA33" s="933"/>
      <c r="AB33" s="933"/>
      <c r="AC33" s="933"/>
      <c r="AD33" s="933"/>
      <c r="AE33" s="933"/>
      <c r="AF33" s="933"/>
      <c r="AG33" s="933"/>
      <c r="AH33" s="933"/>
      <c r="AI33" s="933"/>
      <c r="AJ33" s="933"/>
      <c r="AK33" s="933"/>
      <c r="AL33" s="933"/>
      <c r="AM33" s="933"/>
      <c r="AN33" s="933"/>
      <c r="AO33" s="933"/>
      <c r="AP33" s="933"/>
      <c r="AQ33" s="933"/>
      <c r="AR33" s="933"/>
      <c r="AS33" s="933"/>
      <c r="AT33" s="933"/>
      <c r="AU33" s="933"/>
      <c r="AV33" s="933"/>
      <c r="AW33" s="933"/>
    </row>
    <row r="34" spans="1:49">
      <c r="A34" s="922">
        <v>13</v>
      </c>
      <c r="B34" s="923">
        <v>421.56</v>
      </c>
      <c r="C34" s="923">
        <v>997.452</v>
      </c>
      <c r="D34" s="923">
        <v>642.573</v>
      </c>
      <c r="E34" s="923">
        <v>1086.453</v>
      </c>
      <c r="F34" s="923">
        <v>952.056</v>
      </c>
      <c r="G34" s="923">
        <v>1202.238</v>
      </c>
      <c r="H34" s="923">
        <v>1983.528</v>
      </c>
      <c r="I34" s="923">
        <v>587.601</v>
      </c>
      <c r="J34" s="923">
        <v>441.376</v>
      </c>
      <c r="K34" s="923">
        <v>587.601</v>
      </c>
      <c r="L34" s="923">
        <v>716.904</v>
      </c>
      <c r="M34" s="932" t="s">
        <v>251</v>
      </c>
      <c r="N34" s="923">
        <v>463.822</v>
      </c>
      <c r="O34" s="923">
        <v>530.962</v>
      </c>
      <c r="P34" s="923">
        <v>530.962</v>
      </c>
      <c r="Q34" s="923">
        <v>332.935</v>
      </c>
      <c r="R34" s="923">
        <v>670.399</v>
      </c>
      <c r="S34" s="923">
        <v>979.029</v>
      </c>
      <c r="T34" s="923">
        <v>342.997</v>
      </c>
      <c r="U34" s="923">
        <v>530.962</v>
      </c>
      <c r="V34" s="923">
        <v>363.544</v>
      </c>
      <c r="W34" s="923">
        <v>711.081</v>
      </c>
      <c r="X34" s="923">
        <v>734.031</v>
      </c>
      <c r="Y34" s="933"/>
      <c r="Z34" s="933"/>
      <c r="AA34" s="933"/>
      <c r="AB34" s="933"/>
      <c r="AC34" s="933"/>
      <c r="AD34" s="933"/>
      <c r="AE34" s="933"/>
      <c r="AF34" s="933"/>
      <c r="AG34" s="933"/>
      <c r="AH34" s="933"/>
      <c r="AI34" s="933"/>
      <c r="AJ34" s="933"/>
      <c r="AK34" s="933"/>
      <c r="AL34" s="933"/>
      <c r="AM34" s="933"/>
      <c r="AN34" s="933"/>
      <c r="AO34" s="933"/>
      <c r="AP34" s="933"/>
      <c r="AQ34" s="933"/>
      <c r="AR34" s="933"/>
      <c r="AS34" s="933"/>
      <c r="AT34" s="933"/>
      <c r="AU34" s="933"/>
      <c r="AV34" s="933"/>
      <c r="AW34" s="933"/>
    </row>
    <row r="35" spans="1:49">
      <c r="A35" s="922">
        <v>13.5</v>
      </c>
      <c r="B35" s="923">
        <v>433.062</v>
      </c>
      <c r="C35" s="923">
        <v>1025.091</v>
      </c>
      <c r="D35" s="923">
        <v>658.674</v>
      </c>
      <c r="E35" s="923">
        <v>1113.156</v>
      </c>
      <c r="F35" s="923">
        <v>972.9135</v>
      </c>
      <c r="G35" s="923">
        <v>1231.425</v>
      </c>
      <c r="H35" s="923">
        <v>2031.0075</v>
      </c>
      <c r="I35" s="923">
        <v>602.1315</v>
      </c>
      <c r="J35" s="923">
        <v>453.996</v>
      </c>
      <c r="K35" s="923">
        <v>602.1315</v>
      </c>
      <c r="L35" s="923">
        <v>737.118</v>
      </c>
      <c r="M35" s="932" t="s">
        <v>251</v>
      </c>
      <c r="N35" s="923">
        <v>477.009</v>
      </c>
      <c r="O35" s="923">
        <v>546.03</v>
      </c>
      <c r="P35" s="923">
        <v>546.03</v>
      </c>
      <c r="Q35" s="923">
        <v>342.603</v>
      </c>
      <c r="R35" s="923">
        <v>688.887</v>
      </c>
      <c r="S35" s="923">
        <v>1006.164</v>
      </c>
      <c r="T35" s="923">
        <v>352.935</v>
      </c>
      <c r="U35" s="923">
        <v>546.03</v>
      </c>
      <c r="V35" s="923">
        <v>374.04</v>
      </c>
      <c r="W35" s="923">
        <v>730.944</v>
      </c>
      <c r="X35" s="923">
        <v>754.686</v>
      </c>
      <c r="Y35" s="933"/>
      <c r="Z35" s="933"/>
      <c r="AA35" s="933"/>
      <c r="AB35" s="933"/>
      <c r="AC35" s="933"/>
      <c r="AD35" s="933"/>
      <c r="AE35" s="933"/>
      <c r="AF35" s="933"/>
      <c r="AG35" s="933"/>
      <c r="AH35" s="933"/>
      <c r="AI35" s="933"/>
      <c r="AJ35" s="933"/>
      <c r="AK35" s="933"/>
      <c r="AL35" s="933"/>
      <c r="AM35" s="933"/>
      <c r="AN35" s="933"/>
      <c r="AO35" s="933"/>
      <c r="AP35" s="933"/>
      <c r="AQ35" s="933"/>
      <c r="AR35" s="933"/>
      <c r="AS35" s="933"/>
      <c r="AT35" s="933"/>
      <c r="AU35" s="933"/>
      <c r="AV35" s="933"/>
      <c r="AW35" s="933"/>
    </row>
    <row r="36" spans="1:49">
      <c r="A36" s="922">
        <v>14</v>
      </c>
      <c r="B36" s="923">
        <v>444.564</v>
      </c>
      <c r="C36" s="923">
        <v>1052.721</v>
      </c>
      <c r="D36" s="923">
        <v>674.784</v>
      </c>
      <c r="E36" s="923">
        <v>1139.85</v>
      </c>
      <c r="F36" s="923">
        <v>993.771</v>
      </c>
      <c r="G36" s="923">
        <v>1260.621</v>
      </c>
      <c r="H36" s="923">
        <v>2078.487</v>
      </c>
      <c r="I36" s="923">
        <v>616.653</v>
      </c>
      <c r="J36" s="923">
        <v>466.616</v>
      </c>
      <c r="K36" s="923">
        <v>616.653</v>
      </c>
      <c r="L36" s="923">
        <v>757.341</v>
      </c>
      <c r="M36" s="932" t="s">
        <v>251</v>
      </c>
      <c r="N36" s="923">
        <v>490.187</v>
      </c>
      <c r="O36" s="923">
        <v>561.089</v>
      </c>
      <c r="P36" s="923">
        <v>561.089</v>
      </c>
      <c r="Q36" s="923">
        <v>352.262</v>
      </c>
      <c r="R36" s="923">
        <v>707.384</v>
      </c>
      <c r="S36" s="923">
        <v>1033.308</v>
      </c>
      <c r="T36" s="923">
        <v>362.873</v>
      </c>
      <c r="U36" s="923">
        <v>561.089</v>
      </c>
      <c r="V36" s="923">
        <v>384.536</v>
      </c>
      <c r="W36" s="923">
        <v>750.816</v>
      </c>
      <c r="X36" s="923">
        <v>775.35</v>
      </c>
      <c r="Y36" s="933"/>
      <c r="Z36" s="933"/>
      <c r="AA36" s="933"/>
      <c r="AB36" s="933"/>
      <c r="AC36" s="933"/>
      <c r="AD36" s="933"/>
      <c r="AE36" s="933"/>
      <c r="AF36" s="933"/>
      <c r="AG36" s="933"/>
      <c r="AH36" s="933"/>
      <c r="AI36" s="933"/>
      <c r="AJ36" s="933"/>
      <c r="AK36" s="933"/>
      <c r="AL36" s="933"/>
      <c r="AM36" s="933"/>
      <c r="AN36" s="933"/>
      <c r="AO36" s="933"/>
      <c r="AP36" s="933"/>
      <c r="AQ36" s="933"/>
      <c r="AR36" s="933"/>
      <c r="AS36" s="933"/>
      <c r="AT36" s="933"/>
      <c r="AU36" s="933"/>
      <c r="AV36" s="933"/>
      <c r="AW36" s="933"/>
    </row>
    <row r="37" spans="1:49">
      <c r="A37" s="922">
        <v>14.5</v>
      </c>
      <c r="B37" s="923">
        <v>456.066</v>
      </c>
      <c r="C37" s="923">
        <v>1080.351</v>
      </c>
      <c r="D37" s="923">
        <v>690.885</v>
      </c>
      <c r="E37" s="923">
        <v>1166.553</v>
      </c>
      <c r="F37" s="923">
        <v>1014.6285</v>
      </c>
      <c r="G37" s="923">
        <v>1289.808</v>
      </c>
      <c r="H37" s="923">
        <v>2125.9665</v>
      </c>
      <c r="I37" s="923">
        <v>631.1835</v>
      </c>
      <c r="J37" s="923">
        <v>479.245</v>
      </c>
      <c r="K37" s="923">
        <v>631.1835</v>
      </c>
      <c r="L37" s="923">
        <v>777.555</v>
      </c>
      <c r="M37" s="932" t="s">
        <v>251</v>
      </c>
      <c r="N37" s="923">
        <v>503.374</v>
      </c>
      <c r="O37" s="923">
        <v>576.157</v>
      </c>
      <c r="P37" s="923">
        <v>576.157</v>
      </c>
      <c r="Q37" s="923">
        <v>361.93</v>
      </c>
      <c r="R37" s="923">
        <v>725.872</v>
      </c>
      <c r="S37" s="923">
        <v>1060.452</v>
      </c>
      <c r="T37" s="923">
        <v>372.811</v>
      </c>
      <c r="U37" s="923">
        <v>576.157</v>
      </c>
      <c r="V37" s="923">
        <v>395.041</v>
      </c>
      <c r="W37" s="923">
        <v>770.679</v>
      </c>
      <c r="X37" s="923">
        <v>796.005</v>
      </c>
      <c r="Y37" s="933"/>
      <c r="Z37" s="933"/>
      <c r="AA37" s="933"/>
      <c r="AB37" s="933"/>
      <c r="AC37" s="933"/>
      <c r="AD37" s="933"/>
      <c r="AE37" s="933"/>
      <c r="AF37" s="933"/>
      <c r="AG37" s="933"/>
      <c r="AH37" s="933"/>
      <c r="AI37" s="933"/>
      <c r="AJ37" s="933"/>
      <c r="AK37" s="933"/>
      <c r="AL37" s="933"/>
      <c r="AM37" s="933"/>
      <c r="AN37" s="933"/>
      <c r="AO37" s="933"/>
      <c r="AP37" s="933"/>
      <c r="AQ37" s="933"/>
      <c r="AR37" s="933"/>
      <c r="AS37" s="933"/>
      <c r="AT37" s="933"/>
      <c r="AU37" s="933"/>
      <c r="AV37" s="933"/>
      <c r="AW37" s="933"/>
    </row>
    <row r="38" spans="1:49">
      <c r="A38" s="922">
        <v>15</v>
      </c>
      <c r="B38" s="923">
        <v>467.568</v>
      </c>
      <c r="C38" s="923">
        <v>1107.99</v>
      </c>
      <c r="D38" s="923">
        <v>706.986</v>
      </c>
      <c r="E38" s="923">
        <v>1193.247</v>
      </c>
      <c r="F38" s="923">
        <v>1035.486</v>
      </c>
      <c r="G38" s="923">
        <v>1319.004</v>
      </c>
      <c r="H38" s="923">
        <v>2173.446</v>
      </c>
      <c r="I38" s="923">
        <v>645.714</v>
      </c>
      <c r="J38" s="923">
        <v>491.865</v>
      </c>
      <c r="K38" s="923">
        <v>645.714</v>
      </c>
      <c r="L38" s="923">
        <v>797.778</v>
      </c>
      <c r="M38" s="932" t="s">
        <v>251</v>
      </c>
      <c r="N38" s="923">
        <v>516.552</v>
      </c>
      <c r="O38" s="923">
        <v>591.225</v>
      </c>
      <c r="P38" s="923">
        <v>591.225</v>
      </c>
      <c r="Q38" s="923">
        <v>371.598</v>
      </c>
      <c r="R38" s="923">
        <v>744.36</v>
      </c>
      <c r="S38" s="923">
        <v>1087.596</v>
      </c>
      <c r="T38" s="923">
        <v>382.749</v>
      </c>
      <c r="U38" s="923">
        <v>591.225</v>
      </c>
      <c r="V38" s="923">
        <v>405.537</v>
      </c>
      <c r="W38" s="923">
        <v>790.542</v>
      </c>
      <c r="X38" s="923">
        <v>816.669</v>
      </c>
      <c r="Y38" s="933"/>
      <c r="Z38" s="933"/>
      <c r="AA38" s="933"/>
      <c r="AB38" s="933"/>
      <c r="AC38" s="933"/>
      <c r="AD38" s="933"/>
      <c r="AE38" s="933"/>
      <c r="AF38" s="933"/>
      <c r="AG38" s="933"/>
      <c r="AH38" s="933"/>
      <c r="AI38" s="933"/>
      <c r="AJ38" s="933"/>
      <c r="AK38" s="933"/>
      <c r="AL38" s="933"/>
      <c r="AM38" s="933"/>
      <c r="AN38" s="933"/>
      <c r="AO38" s="933"/>
      <c r="AP38" s="933"/>
      <c r="AQ38" s="933"/>
      <c r="AR38" s="933"/>
      <c r="AS38" s="933"/>
      <c r="AT38" s="933"/>
      <c r="AU38" s="933"/>
      <c r="AV38" s="933"/>
      <c r="AW38" s="933"/>
    </row>
    <row r="39" spans="1:49">
      <c r="A39" s="922">
        <v>15.5</v>
      </c>
      <c r="B39" s="923">
        <v>479.07</v>
      </c>
      <c r="C39" s="923">
        <v>1135.62</v>
      </c>
      <c r="D39" s="923">
        <v>723.087</v>
      </c>
      <c r="E39" s="923">
        <v>1219.95</v>
      </c>
      <c r="F39" s="923">
        <v>1056.3435</v>
      </c>
      <c r="G39" s="923">
        <v>1348.191</v>
      </c>
      <c r="H39" s="923">
        <v>2220.9255</v>
      </c>
      <c r="I39" s="923">
        <v>660.2355</v>
      </c>
      <c r="J39" s="923">
        <v>504.485</v>
      </c>
      <c r="K39" s="923">
        <v>660.2355</v>
      </c>
      <c r="L39" s="923">
        <v>817.992</v>
      </c>
      <c r="M39" s="932" t="s">
        <v>251</v>
      </c>
      <c r="N39" s="923">
        <v>529.739</v>
      </c>
      <c r="O39" s="923">
        <v>606.293</v>
      </c>
      <c r="P39" s="923">
        <v>606.293</v>
      </c>
      <c r="Q39" s="923">
        <v>381.257</v>
      </c>
      <c r="R39" s="923">
        <v>762.848</v>
      </c>
      <c r="S39" s="923">
        <v>1114.731</v>
      </c>
      <c r="T39" s="923">
        <v>392.696</v>
      </c>
      <c r="U39" s="923">
        <v>606.293</v>
      </c>
      <c r="V39" s="923">
        <v>416.033</v>
      </c>
      <c r="W39" s="923">
        <v>810.405</v>
      </c>
      <c r="X39" s="923">
        <v>837.324</v>
      </c>
      <c r="Y39" s="933"/>
      <c r="Z39" s="933"/>
      <c r="AA39" s="933"/>
      <c r="AB39" s="933"/>
      <c r="AC39" s="933"/>
      <c r="AD39" s="933"/>
      <c r="AE39" s="933"/>
      <c r="AF39" s="933"/>
      <c r="AG39" s="933"/>
      <c r="AH39" s="933"/>
      <c r="AI39" s="933"/>
      <c r="AJ39" s="933"/>
      <c r="AK39" s="933"/>
      <c r="AL39" s="933"/>
      <c r="AM39" s="933"/>
      <c r="AN39" s="933"/>
      <c r="AO39" s="933"/>
      <c r="AP39" s="933"/>
      <c r="AQ39" s="933"/>
      <c r="AR39" s="933"/>
      <c r="AS39" s="933"/>
      <c r="AT39" s="933"/>
      <c r="AU39" s="933"/>
      <c r="AV39" s="933"/>
      <c r="AW39" s="933"/>
    </row>
    <row r="40" spans="1:49">
      <c r="A40" s="922">
        <v>16</v>
      </c>
      <c r="B40" s="923">
        <v>490.572</v>
      </c>
      <c r="C40" s="923">
        <v>1163.25</v>
      </c>
      <c r="D40" s="923">
        <v>739.188</v>
      </c>
      <c r="E40" s="923">
        <v>1246.644</v>
      </c>
      <c r="F40" s="923">
        <v>1077.201</v>
      </c>
      <c r="G40" s="923">
        <v>1377.387</v>
      </c>
      <c r="H40" s="923">
        <v>2268.405</v>
      </c>
      <c r="I40" s="923">
        <v>674.766</v>
      </c>
      <c r="J40" s="923">
        <v>517.105</v>
      </c>
      <c r="K40" s="923">
        <v>674.766</v>
      </c>
      <c r="L40" s="923">
        <v>838.215</v>
      </c>
      <c r="M40" s="932" t="s">
        <v>251</v>
      </c>
      <c r="N40" s="923">
        <v>542.917</v>
      </c>
      <c r="O40" s="923">
        <v>621.361</v>
      </c>
      <c r="P40" s="923">
        <v>621.361</v>
      </c>
      <c r="Q40" s="923">
        <v>390.925</v>
      </c>
      <c r="R40" s="923">
        <v>781.345</v>
      </c>
      <c r="S40" s="923">
        <v>1141.875</v>
      </c>
      <c r="T40" s="923">
        <v>402.634</v>
      </c>
      <c r="U40" s="923">
        <v>621.361</v>
      </c>
      <c r="V40" s="923">
        <v>426.538</v>
      </c>
      <c r="W40" s="923">
        <v>830.268</v>
      </c>
      <c r="X40" s="923">
        <v>857.979</v>
      </c>
      <c r="Y40" s="933"/>
      <c r="Z40" s="933"/>
      <c r="AA40" s="933"/>
      <c r="AB40" s="933"/>
      <c r="AC40" s="933"/>
      <c r="AD40" s="933"/>
      <c r="AE40" s="933"/>
      <c r="AF40" s="933"/>
      <c r="AG40" s="933"/>
      <c r="AH40" s="933"/>
      <c r="AI40" s="933"/>
      <c r="AJ40" s="933"/>
      <c r="AK40" s="933"/>
      <c r="AL40" s="933"/>
      <c r="AM40" s="933"/>
      <c r="AN40" s="933"/>
      <c r="AO40" s="933"/>
      <c r="AP40" s="933"/>
      <c r="AQ40" s="933"/>
      <c r="AR40" s="933"/>
      <c r="AS40" s="933"/>
      <c r="AT40" s="933"/>
      <c r="AU40" s="933"/>
      <c r="AV40" s="933"/>
      <c r="AW40" s="933"/>
    </row>
    <row r="41" spans="1:49">
      <c r="A41" s="922">
        <v>16.5</v>
      </c>
      <c r="B41" s="923">
        <v>502.074</v>
      </c>
      <c r="C41" s="923">
        <v>1190.889</v>
      </c>
      <c r="D41" s="923">
        <v>755.289</v>
      </c>
      <c r="E41" s="923">
        <v>1273.347</v>
      </c>
      <c r="F41" s="923">
        <v>1098.0585</v>
      </c>
      <c r="G41" s="923">
        <v>1406.574</v>
      </c>
      <c r="H41" s="923">
        <v>2315.8755</v>
      </c>
      <c r="I41" s="923">
        <v>689.2965</v>
      </c>
      <c r="J41" s="923">
        <v>529.734</v>
      </c>
      <c r="K41" s="923">
        <v>689.2965</v>
      </c>
      <c r="L41" s="923">
        <v>858.429</v>
      </c>
      <c r="M41" s="932" t="s">
        <v>251</v>
      </c>
      <c r="N41" s="923">
        <v>556.104</v>
      </c>
      <c r="O41" s="923">
        <v>636.429</v>
      </c>
      <c r="P41" s="923">
        <v>636.429</v>
      </c>
      <c r="Q41" s="923">
        <v>400.584</v>
      </c>
      <c r="R41" s="923">
        <v>799.833</v>
      </c>
      <c r="S41" s="923">
        <v>1169.019</v>
      </c>
      <c r="T41" s="923">
        <v>412.572</v>
      </c>
      <c r="U41" s="923">
        <v>636.429</v>
      </c>
      <c r="V41" s="923">
        <v>437.034</v>
      </c>
      <c r="W41" s="923">
        <v>850.131</v>
      </c>
      <c r="X41" s="923">
        <v>878.643</v>
      </c>
      <c r="Y41" s="933"/>
      <c r="Z41" s="933"/>
      <c r="AA41" s="933"/>
      <c r="AB41" s="933"/>
      <c r="AC41" s="933"/>
      <c r="AD41" s="933"/>
      <c r="AE41" s="933"/>
      <c r="AF41" s="933"/>
      <c r="AG41" s="933"/>
      <c r="AH41" s="933"/>
      <c r="AI41" s="933"/>
      <c r="AJ41" s="933"/>
      <c r="AK41" s="933"/>
      <c r="AL41" s="933"/>
      <c r="AM41" s="933"/>
      <c r="AN41" s="933"/>
      <c r="AO41" s="933"/>
      <c r="AP41" s="933"/>
      <c r="AQ41" s="933"/>
      <c r="AR41" s="933"/>
      <c r="AS41" s="933"/>
      <c r="AT41" s="933"/>
      <c r="AU41" s="933"/>
      <c r="AV41" s="933"/>
      <c r="AW41" s="933"/>
    </row>
    <row r="42" spans="1:49">
      <c r="A42" s="922">
        <v>17</v>
      </c>
      <c r="B42" s="923">
        <v>513.576</v>
      </c>
      <c r="C42" s="923">
        <v>1218.519</v>
      </c>
      <c r="D42" s="923">
        <v>771.39</v>
      </c>
      <c r="E42" s="923">
        <v>1300.05</v>
      </c>
      <c r="F42" s="923">
        <v>1118.916</v>
      </c>
      <c r="G42" s="923">
        <v>1435.77</v>
      </c>
      <c r="H42" s="923">
        <v>2363.355</v>
      </c>
      <c r="I42" s="923">
        <v>703.818</v>
      </c>
      <c r="J42" s="923">
        <v>542.354</v>
      </c>
      <c r="K42" s="923">
        <v>703.818</v>
      </c>
      <c r="L42" s="923">
        <v>878.652</v>
      </c>
      <c r="M42" s="932" t="s">
        <v>251</v>
      </c>
      <c r="N42" s="923">
        <v>569.282</v>
      </c>
      <c r="O42" s="923">
        <v>651.497</v>
      </c>
      <c r="P42" s="923">
        <v>651.497</v>
      </c>
      <c r="Q42" s="923">
        <v>410.252</v>
      </c>
      <c r="R42" s="923">
        <v>818.321</v>
      </c>
      <c r="S42" s="923">
        <v>1196.163</v>
      </c>
      <c r="T42" s="923">
        <v>422.51</v>
      </c>
      <c r="U42" s="923">
        <v>651.497</v>
      </c>
      <c r="V42" s="923">
        <v>447.539</v>
      </c>
      <c r="W42" s="923">
        <v>870.003</v>
      </c>
      <c r="X42" s="923">
        <v>899.298</v>
      </c>
      <c r="Y42" s="933"/>
      <c r="Z42" s="933"/>
      <c r="AA42" s="933"/>
      <c r="AB42" s="933"/>
      <c r="AC42" s="933"/>
      <c r="AD42" s="933"/>
      <c r="AE42" s="933"/>
      <c r="AF42" s="933"/>
      <c r="AG42" s="933"/>
      <c r="AH42" s="933"/>
      <c r="AI42" s="933"/>
      <c r="AJ42" s="933"/>
      <c r="AK42" s="933"/>
      <c r="AL42" s="933"/>
      <c r="AM42" s="933"/>
      <c r="AN42" s="933"/>
      <c r="AO42" s="933"/>
      <c r="AP42" s="933"/>
      <c r="AQ42" s="933"/>
      <c r="AR42" s="933"/>
      <c r="AS42" s="933"/>
      <c r="AT42" s="933"/>
      <c r="AU42" s="933"/>
      <c r="AV42" s="933"/>
      <c r="AW42" s="933"/>
    </row>
    <row r="43" spans="1:49">
      <c r="A43" s="922">
        <v>17.5</v>
      </c>
      <c r="B43" s="923">
        <v>525.078</v>
      </c>
      <c r="C43" s="923">
        <v>1246.149</v>
      </c>
      <c r="D43" s="923">
        <v>787.5</v>
      </c>
      <c r="E43" s="923">
        <v>1326.744</v>
      </c>
      <c r="F43" s="923">
        <v>1139.7735</v>
      </c>
      <c r="G43" s="923">
        <v>1464.966</v>
      </c>
      <c r="H43" s="923">
        <v>2410.8345</v>
      </c>
      <c r="I43" s="923">
        <v>718.3485</v>
      </c>
      <c r="J43" s="923">
        <v>554.974</v>
      </c>
      <c r="K43" s="923">
        <v>718.3485</v>
      </c>
      <c r="L43" s="923">
        <v>898.866</v>
      </c>
      <c r="M43" s="932" t="s">
        <v>251</v>
      </c>
      <c r="N43" s="923">
        <v>582.469</v>
      </c>
      <c r="O43" s="923">
        <v>666.565</v>
      </c>
      <c r="P43" s="923">
        <v>666.565</v>
      </c>
      <c r="Q43" s="923">
        <v>419.92</v>
      </c>
      <c r="R43" s="923">
        <v>836.809</v>
      </c>
      <c r="S43" s="923">
        <v>1223.298</v>
      </c>
      <c r="T43" s="923">
        <v>432.448</v>
      </c>
      <c r="U43" s="923">
        <v>666.565</v>
      </c>
      <c r="V43" s="923">
        <v>458.035</v>
      </c>
      <c r="W43" s="923">
        <v>889.866</v>
      </c>
      <c r="X43" s="923">
        <v>919.962</v>
      </c>
      <c r="Y43" s="933"/>
      <c r="Z43" s="933"/>
      <c r="AA43" s="933"/>
      <c r="AB43" s="933"/>
      <c r="AC43" s="933"/>
      <c r="AD43" s="933"/>
      <c r="AE43" s="933"/>
      <c r="AF43" s="933"/>
      <c r="AG43" s="933"/>
      <c r="AH43" s="933"/>
      <c r="AI43" s="933"/>
      <c r="AJ43" s="933"/>
      <c r="AK43" s="933"/>
      <c r="AL43" s="933"/>
      <c r="AM43" s="933"/>
      <c r="AN43" s="933"/>
      <c r="AO43" s="933"/>
      <c r="AP43" s="933"/>
      <c r="AQ43" s="933"/>
      <c r="AR43" s="933"/>
      <c r="AS43" s="933"/>
      <c r="AT43" s="933"/>
      <c r="AU43" s="933"/>
      <c r="AV43" s="933"/>
      <c r="AW43" s="933"/>
    </row>
    <row r="44" spans="1:49">
      <c r="A44" s="922">
        <v>18</v>
      </c>
      <c r="B44" s="923">
        <v>536.571</v>
      </c>
      <c r="C44" s="923">
        <v>1273.788</v>
      </c>
      <c r="D44" s="923">
        <v>803.601</v>
      </c>
      <c r="E44" s="923">
        <v>1353.447</v>
      </c>
      <c r="F44" s="923">
        <v>1160.631</v>
      </c>
      <c r="G44" s="923">
        <v>1494.153</v>
      </c>
      <c r="H44" s="923">
        <v>2458.314</v>
      </c>
      <c r="I44" s="923">
        <v>732.879</v>
      </c>
      <c r="J44" s="923">
        <v>567.603</v>
      </c>
      <c r="K44" s="923">
        <v>732.879</v>
      </c>
      <c r="L44" s="923">
        <v>919.089</v>
      </c>
      <c r="M44" s="932" t="s">
        <v>251</v>
      </c>
      <c r="N44" s="923">
        <v>595.647</v>
      </c>
      <c r="O44" s="923">
        <v>681.624</v>
      </c>
      <c r="P44" s="923">
        <v>681.624</v>
      </c>
      <c r="Q44" s="923">
        <v>429.579</v>
      </c>
      <c r="R44" s="923">
        <v>855.306</v>
      </c>
      <c r="S44" s="923">
        <v>1250.442</v>
      </c>
      <c r="T44" s="923">
        <v>442.386</v>
      </c>
      <c r="U44" s="923">
        <v>681.624</v>
      </c>
      <c r="V44" s="923">
        <v>468.531</v>
      </c>
      <c r="W44" s="923">
        <v>909.729</v>
      </c>
      <c r="X44" s="923">
        <v>940.617</v>
      </c>
      <c r="Y44" s="933"/>
      <c r="Z44" s="933"/>
      <c r="AA44" s="933"/>
      <c r="AB44" s="933"/>
      <c r="AC44" s="933"/>
      <c r="AD44" s="933"/>
      <c r="AE44" s="933"/>
      <c r="AF44" s="933"/>
      <c r="AG44" s="933"/>
      <c r="AH44" s="933"/>
      <c r="AI44" s="933"/>
      <c r="AJ44" s="933"/>
      <c r="AK44" s="933"/>
      <c r="AL44" s="933"/>
      <c r="AM44" s="933"/>
      <c r="AN44" s="933"/>
      <c r="AO44" s="933"/>
      <c r="AP44" s="933"/>
      <c r="AQ44" s="933"/>
      <c r="AR44" s="933"/>
      <c r="AS44" s="933"/>
      <c r="AT44" s="933"/>
      <c r="AU44" s="933"/>
      <c r="AV44" s="933"/>
      <c r="AW44" s="933"/>
    </row>
    <row r="45" spans="1:49">
      <c r="A45" s="922">
        <v>18.5</v>
      </c>
      <c r="B45" s="923">
        <v>548.073</v>
      </c>
      <c r="C45" s="923">
        <v>1301.418</v>
      </c>
      <c r="D45" s="923">
        <v>819.702</v>
      </c>
      <c r="E45" s="923">
        <v>1380.141</v>
      </c>
      <c r="F45" s="923">
        <v>1181.4885</v>
      </c>
      <c r="G45" s="923">
        <v>1523.349</v>
      </c>
      <c r="H45" s="923">
        <v>2505.7935</v>
      </c>
      <c r="I45" s="923">
        <v>747.4095</v>
      </c>
      <c r="J45" s="923">
        <v>580.223</v>
      </c>
      <c r="K45" s="923">
        <v>747.4095</v>
      </c>
      <c r="L45" s="923">
        <v>939.303</v>
      </c>
      <c r="M45" s="932" t="s">
        <v>251</v>
      </c>
      <c r="N45" s="923">
        <v>608.834</v>
      </c>
      <c r="O45" s="923">
        <v>696.692</v>
      </c>
      <c r="P45" s="923">
        <v>696.692</v>
      </c>
      <c r="Q45" s="923">
        <v>439.247</v>
      </c>
      <c r="R45" s="923">
        <v>873.794</v>
      </c>
      <c r="S45" s="923">
        <v>1277.586</v>
      </c>
      <c r="T45" s="923">
        <v>452.324</v>
      </c>
      <c r="U45" s="923">
        <v>696.692</v>
      </c>
      <c r="V45" s="923">
        <v>479.036</v>
      </c>
      <c r="W45" s="923">
        <v>929.592</v>
      </c>
      <c r="X45" s="923">
        <v>961.281</v>
      </c>
      <c r="Y45" s="933"/>
      <c r="Z45" s="933"/>
      <c r="AA45" s="933"/>
      <c r="AB45" s="933"/>
      <c r="AC45" s="933"/>
      <c r="AD45" s="933"/>
      <c r="AE45" s="933"/>
      <c r="AF45" s="933"/>
      <c r="AG45" s="933"/>
      <c r="AH45" s="933"/>
      <c r="AI45" s="933"/>
      <c r="AJ45" s="933"/>
      <c r="AK45" s="933"/>
      <c r="AL45" s="933"/>
      <c r="AM45" s="933"/>
      <c r="AN45" s="933"/>
      <c r="AO45" s="933"/>
      <c r="AP45" s="933"/>
      <c r="AQ45" s="933"/>
      <c r="AR45" s="933"/>
      <c r="AS45" s="933"/>
      <c r="AT45" s="933"/>
      <c r="AU45" s="933"/>
      <c r="AV45" s="933"/>
      <c r="AW45" s="933"/>
    </row>
    <row r="46" spans="1:49">
      <c r="A46" s="922">
        <v>19</v>
      </c>
      <c r="B46" s="923">
        <v>559.575</v>
      </c>
      <c r="C46" s="923">
        <v>1329.048</v>
      </c>
      <c r="D46" s="923">
        <v>835.803</v>
      </c>
      <c r="E46" s="923">
        <v>1406.844</v>
      </c>
      <c r="F46" s="923">
        <v>1202.346</v>
      </c>
      <c r="G46" s="923">
        <v>1552.536</v>
      </c>
      <c r="H46" s="923">
        <v>2553.273</v>
      </c>
      <c r="I46" s="923">
        <v>761.931</v>
      </c>
      <c r="J46" s="923">
        <v>592.843</v>
      </c>
      <c r="K46" s="923">
        <v>761.931</v>
      </c>
      <c r="L46" s="923">
        <v>959.526</v>
      </c>
      <c r="M46" s="932" t="s">
        <v>251</v>
      </c>
      <c r="N46" s="923">
        <v>622.012</v>
      </c>
      <c r="O46" s="923">
        <v>711.76</v>
      </c>
      <c r="P46" s="923">
        <v>711.76</v>
      </c>
      <c r="Q46" s="923">
        <v>448.915</v>
      </c>
      <c r="R46" s="923">
        <v>892.282</v>
      </c>
      <c r="S46" s="923">
        <v>1304.73</v>
      </c>
      <c r="T46" s="923">
        <v>462.262</v>
      </c>
      <c r="U46" s="923">
        <v>711.76</v>
      </c>
      <c r="V46" s="923">
        <v>489.532</v>
      </c>
      <c r="W46" s="923">
        <v>949.455</v>
      </c>
      <c r="X46" s="923">
        <v>981.936</v>
      </c>
      <c r="Y46" s="933"/>
      <c r="Z46" s="933"/>
      <c r="AA46" s="933"/>
      <c r="AB46" s="933"/>
      <c r="AC46" s="933"/>
      <c r="AD46" s="933"/>
      <c r="AE46" s="933"/>
      <c r="AF46" s="933"/>
      <c r="AG46" s="933"/>
      <c r="AH46" s="933"/>
      <c r="AI46" s="933"/>
      <c r="AJ46" s="933"/>
      <c r="AK46" s="933"/>
      <c r="AL46" s="933"/>
      <c r="AM46" s="933"/>
      <c r="AN46" s="933"/>
      <c r="AO46" s="933"/>
      <c r="AP46" s="933"/>
      <c r="AQ46" s="933"/>
      <c r="AR46" s="933"/>
      <c r="AS46" s="933"/>
      <c r="AT46" s="933"/>
      <c r="AU46" s="933"/>
      <c r="AV46" s="933"/>
      <c r="AW46" s="933"/>
    </row>
    <row r="47" spans="1:49">
      <c r="A47" s="922">
        <v>19.5</v>
      </c>
      <c r="B47" s="923">
        <v>571.077</v>
      </c>
      <c r="C47" s="923">
        <v>1356.687</v>
      </c>
      <c r="D47" s="923">
        <v>851.904</v>
      </c>
      <c r="E47" s="923">
        <v>1433.547</v>
      </c>
      <c r="F47" s="923">
        <v>1223.2035</v>
      </c>
      <c r="G47" s="923">
        <v>1581.732</v>
      </c>
      <c r="H47" s="923">
        <v>2600.7525</v>
      </c>
      <c r="I47" s="923">
        <v>776.4615</v>
      </c>
      <c r="J47" s="923">
        <v>605.472</v>
      </c>
      <c r="K47" s="923">
        <v>776.4615</v>
      </c>
      <c r="L47" s="923">
        <v>979.74</v>
      </c>
      <c r="M47" s="932" t="s">
        <v>251</v>
      </c>
      <c r="N47" s="923">
        <v>635.199</v>
      </c>
      <c r="O47" s="923">
        <v>726.828</v>
      </c>
      <c r="P47" s="923">
        <v>726.828</v>
      </c>
      <c r="Q47" s="923">
        <v>458.574</v>
      </c>
      <c r="R47" s="923">
        <v>910.77</v>
      </c>
      <c r="S47" s="923">
        <v>1331.865</v>
      </c>
      <c r="T47" s="923">
        <v>472.2</v>
      </c>
      <c r="U47" s="923">
        <v>726.828</v>
      </c>
      <c r="V47" s="923">
        <v>500.037</v>
      </c>
      <c r="W47" s="923">
        <v>969.318</v>
      </c>
      <c r="X47" s="923">
        <v>1002.591</v>
      </c>
      <c r="Y47" s="933"/>
      <c r="Z47" s="933"/>
      <c r="AA47" s="933"/>
      <c r="AB47" s="933"/>
      <c r="AC47" s="933"/>
      <c r="AD47" s="933"/>
      <c r="AE47" s="933"/>
      <c r="AF47" s="933"/>
      <c r="AG47" s="933"/>
      <c r="AH47" s="933"/>
      <c r="AI47" s="933"/>
      <c r="AJ47" s="933"/>
      <c r="AK47" s="933"/>
      <c r="AL47" s="933"/>
      <c r="AM47" s="933"/>
      <c r="AN47" s="933"/>
      <c r="AO47" s="933"/>
      <c r="AP47" s="933"/>
      <c r="AQ47" s="933"/>
      <c r="AR47" s="933"/>
      <c r="AS47" s="933"/>
      <c r="AT47" s="933"/>
      <c r="AU47" s="933"/>
      <c r="AV47" s="933"/>
      <c r="AW47" s="933"/>
    </row>
    <row r="48" spans="1:49">
      <c r="A48" s="922">
        <v>20</v>
      </c>
      <c r="B48" s="923">
        <v>582.579</v>
      </c>
      <c r="C48" s="923">
        <v>1384.317</v>
      </c>
      <c r="D48" s="923">
        <v>868.005</v>
      </c>
      <c r="E48" s="923">
        <v>1460.241</v>
      </c>
      <c r="F48" s="923">
        <v>1244.061</v>
      </c>
      <c r="G48" s="923">
        <v>1610.919</v>
      </c>
      <c r="H48" s="923">
        <v>2648.223</v>
      </c>
      <c r="I48" s="923">
        <v>790.992</v>
      </c>
      <c r="J48" s="923">
        <v>618.092</v>
      </c>
      <c r="K48" s="923">
        <v>790.992</v>
      </c>
      <c r="L48" s="923">
        <v>999.963</v>
      </c>
      <c r="M48" s="932" t="s">
        <v>251</v>
      </c>
      <c r="N48" s="923">
        <v>648.377</v>
      </c>
      <c r="O48" s="923">
        <v>741.896</v>
      </c>
      <c r="P48" s="923">
        <v>741.896</v>
      </c>
      <c r="Q48" s="923">
        <v>468.242</v>
      </c>
      <c r="R48" s="923">
        <v>929.267</v>
      </c>
      <c r="S48" s="923">
        <v>1359.009</v>
      </c>
      <c r="T48" s="923">
        <v>482.138</v>
      </c>
      <c r="U48" s="923">
        <v>741.896</v>
      </c>
      <c r="V48" s="923">
        <v>510.533</v>
      </c>
      <c r="W48" s="923">
        <v>989.19</v>
      </c>
      <c r="X48" s="923">
        <v>1023.255</v>
      </c>
      <c r="Y48" s="933"/>
      <c r="Z48" s="933"/>
      <c r="AA48" s="933"/>
      <c r="AB48" s="933"/>
      <c r="AC48" s="933"/>
      <c r="AD48" s="933"/>
      <c r="AE48" s="933"/>
      <c r="AF48" s="933"/>
      <c r="AG48" s="933"/>
      <c r="AH48" s="933"/>
      <c r="AI48" s="933"/>
      <c r="AJ48" s="933"/>
      <c r="AK48" s="933"/>
      <c r="AL48" s="933"/>
      <c r="AM48" s="933"/>
      <c r="AN48" s="933"/>
      <c r="AO48" s="933"/>
      <c r="AP48" s="933"/>
      <c r="AQ48" s="933"/>
      <c r="AR48" s="933"/>
      <c r="AS48" s="933"/>
      <c r="AT48" s="933"/>
      <c r="AU48" s="933"/>
      <c r="AV48" s="933"/>
      <c r="AW48" s="933"/>
    </row>
    <row r="49" spans="1:49">
      <c r="A49" s="922">
        <v>20.5</v>
      </c>
      <c r="B49" s="923">
        <v>594.081</v>
      </c>
      <c r="C49" s="923">
        <v>1411.947</v>
      </c>
      <c r="D49" s="923">
        <v>884.106</v>
      </c>
      <c r="E49" s="923">
        <v>1486.944</v>
      </c>
      <c r="F49" s="923">
        <v>1264.9185</v>
      </c>
      <c r="G49" s="923">
        <v>1640.115</v>
      </c>
      <c r="H49" s="923">
        <v>2695.7025</v>
      </c>
      <c r="I49" s="923">
        <v>805.5135</v>
      </c>
      <c r="J49" s="923">
        <v>630.712</v>
      </c>
      <c r="K49" s="923">
        <v>805.5135</v>
      </c>
      <c r="L49" s="923">
        <v>1020.177</v>
      </c>
      <c r="M49" s="932" t="s">
        <v>251</v>
      </c>
      <c r="N49" s="923">
        <v>661.564</v>
      </c>
      <c r="O49" s="923">
        <v>756.964</v>
      </c>
      <c r="P49" s="923">
        <v>756.964</v>
      </c>
      <c r="Q49" s="923">
        <v>477.901</v>
      </c>
      <c r="R49" s="923">
        <v>947.755</v>
      </c>
      <c r="S49" s="923">
        <v>1386.153</v>
      </c>
      <c r="T49" s="923">
        <v>492.085</v>
      </c>
      <c r="U49" s="923">
        <v>756.964</v>
      </c>
      <c r="V49" s="923">
        <v>521.029</v>
      </c>
      <c r="W49" s="923">
        <v>1009.053</v>
      </c>
      <c r="X49" s="923">
        <v>1043.91</v>
      </c>
      <c r="Y49" s="933"/>
      <c r="Z49" s="933"/>
      <c r="AA49" s="933"/>
      <c r="AB49" s="933"/>
      <c r="AC49" s="933"/>
      <c r="AD49" s="933"/>
      <c r="AE49" s="933"/>
      <c r="AF49" s="933"/>
      <c r="AG49" s="933"/>
      <c r="AH49" s="933"/>
      <c r="AI49" s="933"/>
      <c r="AJ49" s="933"/>
      <c r="AK49" s="933"/>
      <c r="AL49" s="933"/>
      <c r="AM49" s="933"/>
      <c r="AN49" s="933"/>
      <c r="AO49" s="933"/>
      <c r="AP49" s="933"/>
      <c r="AQ49" s="933"/>
      <c r="AR49" s="933"/>
      <c r="AS49" s="933"/>
      <c r="AT49" s="933"/>
      <c r="AU49" s="933"/>
      <c r="AV49" s="933"/>
      <c r="AW49" s="933"/>
    </row>
    <row r="50" spans="1:49">
      <c r="A50" s="924" t="s">
        <v>2648</v>
      </c>
      <c r="B50" s="924"/>
      <c r="C50" s="924"/>
      <c r="D50" s="924"/>
      <c r="E50" s="924"/>
      <c r="F50" s="924"/>
      <c r="G50" s="924"/>
      <c r="H50" s="924"/>
      <c r="I50" s="924"/>
      <c r="J50" s="924"/>
      <c r="K50" s="924"/>
      <c r="L50" s="924"/>
      <c r="M50" s="924"/>
      <c r="N50" s="924"/>
      <c r="O50" s="924"/>
      <c r="P50" s="924"/>
      <c r="Q50" s="924"/>
      <c r="R50" s="924"/>
      <c r="S50" s="924"/>
      <c r="T50" s="924"/>
      <c r="U50" s="924"/>
      <c r="V50" s="924"/>
      <c r="W50" s="924"/>
      <c r="X50" s="924"/>
      <c r="Y50" s="933"/>
      <c r="Z50" s="933"/>
      <c r="AA50" s="933"/>
      <c r="AB50" s="933"/>
      <c r="AC50" s="933"/>
      <c r="AD50" s="933"/>
      <c r="AE50" s="933"/>
      <c r="AF50" s="933"/>
      <c r="AG50" s="933"/>
      <c r="AH50" s="933"/>
      <c r="AI50" s="933"/>
      <c r="AJ50" s="933"/>
      <c r="AK50" s="933"/>
      <c r="AL50" s="933"/>
      <c r="AM50" s="933"/>
      <c r="AN50" s="933"/>
      <c r="AO50" s="933"/>
      <c r="AP50" s="933"/>
      <c r="AQ50" s="933"/>
      <c r="AR50" s="933"/>
      <c r="AS50" s="933"/>
      <c r="AT50" s="933"/>
      <c r="AU50" s="933"/>
      <c r="AV50" s="933"/>
      <c r="AW50" s="933"/>
    </row>
    <row r="51" ht="36" spans="1:49">
      <c r="A51" s="916" t="s">
        <v>2863</v>
      </c>
      <c r="B51" s="925" t="s">
        <v>2864</v>
      </c>
      <c r="C51" s="925" t="s">
        <v>2865</v>
      </c>
      <c r="D51" s="925" t="s">
        <v>2866</v>
      </c>
      <c r="E51" s="925" t="s">
        <v>2867</v>
      </c>
      <c r="F51" s="925" t="s">
        <v>2868</v>
      </c>
      <c r="G51" s="925" t="s">
        <v>2869</v>
      </c>
      <c r="H51" s="925" t="s">
        <v>2870</v>
      </c>
      <c r="I51" s="925" t="s">
        <v>2871</v>
      </c>
      <c r="J51" s="925" t="s">
        <v>2872</v>
      </c>
      <c r="K51" s="925" t="s">
        <v>2873</v>
      </c>
      <c r="L51" s="925" t="s">
        <v>2874</v>
      </c>
      <c r="M51" s="925" t="s">
        <v>2875</v>
      </c>
      <c r="N51" s="925" t="s">
        <v>2876</v>
      </c>
      <c r="O51" s="925" t="s">
        <v>2877</v>
      </c>
      <c r="P51" s="925" t="s">
        <v>2878</v>
      </c>
      <c r="Q51" s="925" t="s">
        <v>2879</v>
      </c>
      <c r="R51" s="925" t="s">
        <v>2880</v>
      </c>
      <c r="S51" s="925" t="s">
        <v>2881</v>
      </c>
      <c r="T51" s="925" t="s">
        <v>2882</v>
      </c>
      <c r="U51" s="925" t="s">
        <v>2883</v>
      </c>
      <c r="V51" s="925" t="s">
        <v>2884</v>
      </c>
      <c r="W51" s="936" t="s">
        <v>2885</v>
      </c>
      <c r="X51" s="936" t="s">
        <v>2886</v>
      </c>
      <c r="Y51" s="933"/>
      <c r="Z51" s="933"/>
      <c r="AA51" s="933"/>
      <c r="AB51" s="933"/>
      <c r="AC51" s="933"/>
      <c r="AD51" s="933"/>
      <c r="AE51" s="933"/>
      <c r="AF51" s="933"/>
      <c r="AG51" s="933"/>
      <c r="AH51" s="933"/>
      <c r="AI51" s="933"/>
      <c r="AJ51" s="933"/>
      <c r="AK51" s="933"/>
      <c r="AL51" s="933"/>
      <c r="AM51" s="933"/>
      <c r="AN51" s="933"/>
      <c r="AO51" s="933"/>
      <c r="AP51" s="933"/>
      <c r="AQ51" s="933"/>
      <c r="AR51" s="933"/>
      <c r="AS51" s="933"/>
      <c r="AT51" s="933"/>
      <c r="AU51" s="933"/>
      <c r="AV51" s="933"/>
      <c r="AW51" s="933"/>
    </row>
    <row r="52" spans="1:49">
      <c r="A52" s="922" t="s">
        <v>2887</v>
      </c>
      <c r="B52" s="923">
        <v>21.978</v>
      </c>
      <c r="C52" s="923">
        <v>67.95</v>
      </c>
      <c r="D52" s="923">
        <v>41.265</v>
      </c>
      <c r="E52" s="923">
        <v>74.817</v>
      </c>
      <c r="F52" s="923">
        <v>61.155</v>
      </c>
      <c r="G52" s="923">
        <v>78.525</v>
      </c>
      <c r="H52" s="923">
        <v>140.004</v>
      </c>
      <c r="I52" s="923">
        <v>41.202</v>
      </c>
      <c r="J52" s="923">
        <v>30.01</v>
      </c>
      <c r="K52" s="926">
        <v>41.202</v>
      </c>
      <c r="L52" s="926">
        <v>48.834</v>
      </c>
      <c r="M52" s="932" t="s">
        <v>251</v>
      </c>
      <c r="N52" s="923">
        <v>26.473</v>
      </c>
      <c r="O52" s="923">
        <v>27.859</v>
      </c>
      <c r="P52" s="923">
        <v>27.859</v>
      </c>
      <c r="Q52" s="923">
        <v>19.921</v>
      </c>
      <c r="R52" s="923">
        <v>41.548</v>
      </c>
      <c r="S52" s="923">
        <v>66.627</v>
      </c>
      <c r="T52" s="923">
        <v>20.137</v>
      </c>
      <c r="U52" s="923">
        <v>27.859</v>
      </c>
      <c r="V52" s="923">
        <v>21.622</v>
      </c>
      <c r="W52" s="926">
        <v>48.627</v>
      </c>
      <c r="X52" s="926">
        <v>49.68</v>
      </c>
      <c r="Y52" s="933"/>
      <c r="Z52" s="933"/>
      <c r="AA52" s="933"/>
      <c r="AB52" s="933"/>
      <c r="AC52" s="933"/>
      <c r="AD52" s="933"/>
      <c r="AE52" s="933"/>
      <c r="AF52" s="933"/>
      <c r="AG52" s="933"/>
      <c r="AH52" s="933"/>
      <c r="AI52" s="933"/>
      <c r="AJ52" s="933"/>
      <c r="AK52" s="933"/>
      <c r="AL52" s="933"/>
      <c r="AM52" s="933"/>
      <c r="AN52" s="933"/>
      <c r="AO52" s="933"/>
      <c r="AP52" s="933"/>
      <c r="AQ52" s="933"/>
      <c r="AR52" s="933"/>
      <c r="AS52" s="933"/>
      <c r="AT52" s="933"/>
      <c r="AU52" s="933"/>
      <c r="AV52" s="933"/>
      <c r="AW52" s="933"/>
    </row>
    <row r="53" spans="1:49">
      <c r="A53" s="922" t="s">
        <v>2888</v>
      </c>
      <c r="B53" s="923">
        <v>21.492</v>
      </c>
      <c r="C53" s="923">
        <v>57.798</v>
      </c>
      <c r="D53" s="923">
        <v>39.591</v>
      </c>
      <c r="E53" s="923">
        <v>64.737</v>
      </c>
      <c r="F53" s="923">
        <v>60.651</v>
      </c>
      <c r="G53" s="923">
        <v>78.066</v>
      </c>
      <c r="H53" s="923">
        <v>116.982</v>
      </c>
      <c r="I53" s="923">
        <v>37.602</v>
      </c>
      <c r="J53" s="923">
        <v>27.58</v>
      </c>
      <c r="K53" s="926">
        <v>37.602</v>
      </c>
      <c r="L53" s="926">
        <v>49.419</v>
      </c>
      <c r="M53" s="932" t="s">
        <v>251</v>
      </c>
      <c r="N53" s="923">
        <v>27.157</v>
      </c>
      <c r="O53" s="923">
        <v>24.142</v>
      </c>
      <c r="P53" s="923">
        <v>24.142</v>
      </c>
      <c r="Q53" s="923">
        <v>20.056</v>
      </c>
      <c r="R53" s="923">
        <v>43.177</v>
      </c>
      <c r="S53" s="923">
        <v>59.832</v>
      </c>
      <c r="T53" s="923">
        <v>20.254</v>
      </c>
      <c r="U53" s="923">
        <v>24.142</v>
      </c>
      <c r="V53" s="923">
        <v>21.748</v>
      </c>
      <c r="W53" s="926">
        <v>49.14</v>
      </c>
      <c r="X53" s="926">
        <v>50.256</v>
      </c>
      <c r="Y53" s="933"/>
      <c r="Z53" s="933"/>
      <c r="AA53" s="933"/>
      <c r="AB53" s="933"/>
      <c r="AC53" s="933"/>
      <c r="AD53" s="933"/>
      <c r="AE53" s="933"/>
      <c r="AF53" s="933"/>
      <c r="AG53" s="933"/>
      <c r="AH53" s="933"/>
      <c r="AI53" s="933"/>
      <c r="AJ53" s="933"/>
      <c r="AK53" s="933"/>
      <c r="AL53" s="933"/>
      <c r="AM53" s="933"/>
      <c r="AN53" s="933"/>
      <c r="AO53" s="933"/>
      <c r="AP53" s="933"/>
      <c r="AQ53" s="933"/>
      <c r="AR53" s="933"/>
      <c r="AS53" s="933"/>
      <c r="AT53" s="933"/>
      <c r="AU53" s="933"/>
      <c r="AV53" s="933"/>
      <c r="AW53" s="933"/>
    </row>
    <row r="54" spans="1:49">
      <c r="A54" s="922" t="s">
        <v>2889</v>
      </c>
      <c r="B54" s="923">
        <v>20.979</v>
      </c>
      <c r="C54" s="923">
        <v>57.816</v>
      </c>
      <c r="D54" s="923">
        <v>38.628</v>
      </c>
      <c r="E54" s="923">
        <v>64.782</v>
      </c>
      <c r="F54" s="923">
        <v>60.201</v>
      </c>
      <c r="G54" s="923">
        <v>77.679</v>
      </c>
      <c r="H54" s="923">
        <v>121.302</v>
      </c>
      <c r="I54" s="923">
        <v>38.259</v>
      </c>
      <c r="J54" s="923">
        <v>28.066</v>
      </c>
      <c r="K54" s="926">
        <v>38.259</v>
      </c>
      <c r="L54" s="926">
        <v>49.383</v>
      </c>
      <c r="M54" s="932" t="s">
        <v>251</v>
      </c>
      <c r="N54" s="923">
        <v>26.914</v>
      </c>
      <c r="O54" s="923">
        <v>22.396</v>
      </c>
      <c r="P54" s="923">
        <v>22.396</v>
      </c>
      <c r="Q54" s="923">
        <v>20.038</v>
      </c>
      <c r="R54" s="923">
        <v>43.051</v>
      </c>
      <c r="S54" s="923">
        <v>60.894</v>
      </c>
      <c r="T54" s="923">
        <v>20.236</v>
      </c>
      <c r="U54" s="923">
        <v>22.396</v>
      </c>
      <c r="V54" s="923">
        <v>21.739</v>
      </c>
      <c r="W54" s="926">
        <v>49.149</v>
      </c>
      <c r="X54" s="926">
        <v>50.256</v>
      </c>
      <c r="Y54" s="933"/>
      <c r="Z54" s="933"/>
      <c r="AA54" s="933"/>
      <c r="AB54" s="933"/>
      <c r="AC54" s="933"/>
      <c r="AD54" s="933"/>
      <c r="AE54" s="933"/>
      <c r="AF54" s="933"/>
      <c r="AG54" s="933"/>
      <c r="AH54" s="933"/>
      <c r="AI54" s="933"/>
      <c r="AJ54" s="933"/>
      <c r="AK54" s="933"/>
      <c r="AL54" s="933"/>
      <c r="AM54" s="933"/>
      <c r="AN54" s="933"/>
      <c r="AO54" s="933"/>
      <c r="AP54" s="933"/>
      <c r="AQ54" s="933"/>
      <c r="AR54" s="933"/>
      <c r="AS54" s="933"/>
      <c r="AT54" s="933"/>
      <c r="AU54" s="933"/>
      <c r="AV54" s="933"/>
      <c r="AW54" s="933"/>
    </row>
    <row r="55" spans="1:49">
      <c r="A55" s="922" t="s">
        <v>2890</v>
      </c>
      <c r="B55" s="923">
        <v>20.448</v>
      </c>
      <c r="C55" s="923">
        <v>57.825</v>
      </c>
      <c r="D55" s="923">
        <v>38.556</v>
      </c>
      <c r="E55" s="923">
        <v>64.782</v>
      </c>
      <c r="F55" s="923">
        <v>59.76</v>
      </c>
      <c r="G55" s="923">
        <v>76.662</v>
      </c>
      <c r="H55" s="923">
        <v>119.628</v>
      </c>
      <c r="I55" s="923">
        <v>48.771</v>
      </c>
      <c r="J55" s="923">
        <v>32.368</v>
      </c>
      <c r="K55" s="926">
        <v>48.771</v>
      </c>
      <c r="L55" s="926">
        <v>58.635</v>
      </c>
      <c r="M55" s="932" t="s">
        <v>251</v>
      </c>
      <c r="N55" s="923">
        <v>35.662</v>
      </c>
      <c r="O55" s="923">
        <v>19.768</v>
      </c>
      <c r="P55" s="923">
        <v>19.768</v>
      </c>
      <c r="Q55" s="923">
        <v>25.087</v>
      </c>
      <c r="R55" s="923">
        <v>52.312</v>
      </c>
      <c r="S55" s="923">
        <v>59.445</v>
      </c>
      <c r="T55" s="923">
        <v>25.294</v>
      </c>
      <c r="U55" s="923">
        <v>19.768</v>
      </c>
      <c r="V55" s="923">
        <v>26.644</v>
      </c>
      <c r="W55" s="926">
        <v>57.132</v>
      </c>
      <c r="X55" s="926">
        <v>58.392</v>
      </c>
      <c r="Y55" s="933"/>
      <c r="Z55" s="933"/>
      <c r="AA55" s="933"/>
      <c r="AB55" s="933"/>
      <c r="AC55" s="933"/>
      <c r="AD55" s="933"/>
      <c r="AE55" s="933"/>
      <c r="AF55" s="933"/>
      <c r="AG55" s="933"/>
      <c r="AH55" s="933"/>
      <c r="AI55" s="933"/>
      <c r="AJ55" s="933"/>
      <c r="AK55" s="933"/>
      <c r="AL55" s="933"/>
      <c r="AM55" s="933"/>
      <c r="AN55" s="933"/>
      <c r="AO55" s="933"/>
      <c r="AP55" s="933"/>
      <c r="AQ55" s="933"/>
      <c r="AR55" s="933"/>
      <c r="AS55" s="933"/>
      <c r="AT55" s="933"/>
      <c r="AU55" s="933"/>
      <c r="AV55" s="933"/>
      <c r="AW55" s="933"/>
    </row>
    <row r="56" spans="1:49">
      <c r="A56" s="922" t="s">
        <v>2891</v>
      </c>
      <c r="B56" s="923">
        <v>19.413</v>
      </c>
      <c r="C56" s="923">
        <v>57.771</v>
      </c>
      <c r="D56" s="923">
        <v>38.457</v>
      </c>
      <c r="E56" s="923">
        <v>62.721</v>
      </c>
      <c r="F56" s="923">
        <v>58.878</v>
      </c>
      <c r="G56" s="923">
        <v>74.619</v>
      </c>
      <c r="H56" s="926">
        <v>117.081</v>
      </c>
      <c r="I56" s="926">
        <v>41.355</v>
      </c>
      <c r="J56" s="923">
        <v>32.368</v>
      </c>
      <c r="K56" s="926">
        <v>41.355</v>
      </c>
      <c r="L56" s="926">
        <v>57.357</v>
      </c>
      <c r="M56" s="932" t="s">
        <v>251</v>
      </c>
      <c r="N56" s="923">
        <v>33.097</v>
      </c>
      <c r="O56" s="923">
        <v>19.768</v>
      </c>
      <c r="P56" s="923">
        <v>19.768</v>
      </c>
      <c r="Q56" s="923">
        <v>24.034</v>
      </c>
      <c r="R56" s="923">
        <v>51.187</v>
      </c>
      <c r="S56" s="926">
        <v>59.328</v>
      </c>
      <c r="T56" s="923">
        <v>23.818</v>
      </c>
      <c r="U56" s="923">
        <v>19.768</v>
      </c>
      <c r="V56" s="923">
        <v>24.466</v>
      </c>
      <c r="W56" s="926">
        <v>54.9</v>
      </c>
      <c r="X56" s="926">
        <v>55.971</v>
      </c>
      <c r="Y56" s="933"/>
      <c r="Z56" s="933"/>
      <c r="AA56" s="933"/>
      <c r="AB56" s="933"/>
      <c r="AC56" s="933"/>
      <c r="AD56" s="933"/>
      <c r="AE56" s="933"/>
      <c r="AF56" s="933"/>
      <c r="AG56" s="933"/>
      <c r="AH56" s="933"/>
      <c r="AI56" s="933"/>
      <c r="AJ56" s="933"/>
      <c r="AK56" s="933"/>
      <c r="AL56" s="933"/>
      <c r="AM56" s="933"/>
      <c r="AN56" s="933"/>
      <c r="AO56" s="933"/>
      <c r="AP56" s="933"/>
      <c r="AQ56" s="933"/>
      <c r="AR56" s="933"/>
      <c r="AS56" s="933"/>
      <c r="AT56" s="933"/>
      <c r="AU56" s="933"/>
      <c r="AV56" s="933"/>
      <c r="AW56" s="933"/>
    </row>
    <row r="57" spans="1:49">
      <c r="A57" s="922" t="s">
        <v>2892</v>
      </c>
      <c r="B57" s="923">
        <v>17.892</v>
      </c>
      <c r="C57" s="923">
        <v>57.33</v>
      </c>
      <c r="D57" s="923">
        <v>36.477</v>
      </c>
      <c r="E57" s="923">
        <v>61.263</v>
      </c>
      <c r="F57" s="923">
        <v>57.636</v>
      </c>
      <c r="G57" s="923">
        <v>72.891</v>
      </c>
      <c r="H57" s="926">
        <v>114.993</v>
      </c>
      <c r="I57" s="926">
        <v>39.573</v>
      </c>
      <c r="J57" s="923">
        <v>31.144</v>
      </c>
      <c r="K57" s="926">
        <v>39.573</v>
      </c>
      <c r="L57" s="926">
        <v>55.836</v>
      </c>
      <c r="M57" s="932" t="s">
        <v>251</v>
      </c>
      <c r="N57" s="923">
        <v>31.36</v>
      </c>
      <c r="O57" s="923">
        <v>19.759</v>
      </c>
      <c r="P57" s="923">
        <v>19.759</v>
      </c>
      <c r="Q57" s="923">
        <v>23.125</v>
      </c>
      <c r="R57" s="923">
        <v>50.242</v>
      </c>
      <c r="S57" s="926">
        <v>57.33</v>
      </c>
      <c r="T57" s="923">
        <v>22.09</v>
      </c>
      <c r="U57" s="923">
        <v>19.759</v>
      </c>
      <c r="V57" s="923">
        <v>22.675</v>
      </c>
      <c r="W57" s="926">
        <v>53.685</v>
      </c>
      <c r="X57" s="926">
        <v>54.522</v>
      </c>
      <c r="Y57" s="933"/>
      <c r="Z57" s="933"/>
      <c r="AA57" s="933"/>
      <c r="AB57" s="933"/>
      <c r="AC57" s="933"/>
      <c r="AD57" s="933"/>
      <c r="AE57" s="933"/>
      <c r="AF57" s="933"/>
      <c r="AG57" s="933"/>
      <c r="AH57" s="933"/>
      <c r="AI57" s="933"/>
      <c r="AJ57" s="933"/>
      <c r="AK57" s="933"/>
      <c r="AL57" s="933"/>
      <c r="AM57" s="933"/>
      <c r="AN57" s="933"/>
      <c r="AO57" s="933"/>
      <c r="AP57" s="933"/>
      <c r="AQ57" s="933"/>
      <c r="AR57" s="933"/>
      <c r="AS57" s="933"/>
      <c r="AT57" s="933"/>
      <c r="AU57" s="933"/>
      <c r="AV57" s="933"/>
      <c r="AW57" s="933"/>
    </row>
    <row r="58" spans="1:49">
      <c r="A58" s="922" t="s">
        <v>2893</v>
      </c>
      <c r="B58" s="923">
        <v>17.289</v>
      </c>
      <c r="C58" s="923">
        <v>56.844</v>
      </c>
      <c r="D58" s="923">
        <v>36.45</v>
      </c>
      <c r="E58" s="923">
        <v>60.516</v>
      </c>
      <c r="F58" s="923">
        <v>57.321</v>
      </c>
      <c r="G58" s="923">
        <v>72.477</v>
      </c>
      <c r="H58" s="926">
        <v>113.724</v>
      </c>
      <c r="I58" s="926">
        <v>39.051</v>
      </c>
      <c r="J58" s="923">
        <v>31.09</v>
      </c>
      <c r="K58" s="926">
        <v>39.051</v>
      </c>
      <c r="L58" s="926">
        <v>55.656</v>
      </c>
      <c r="M58" s="932" t="s">
        <v>251</v>
      </c>
      <c r="N58" s="923">
        <v>30.748</v>
      </c>
      <c r="O58" s="923">
        <v>19.759</v>
      </c>
      <c r="P58" s="923">
        <v>19.759</v>
      </c>
      <c r="Q58" s="923">
        <v>22.765</v>
      </c>
      <c r="R58" s="923">
        <v>50.107</v>
      </c>
      <c r="S58" s="926">
        <v>56.844</v>
      </c>
      <c r="T58" s="923">
        <v>21.496</v>
      </c>
      <c r="U58" s="923">
        <v>19.759</v>
      </c>
      <c r="V58" s="923">
        <v>22.063</v>
      </c>
      <c r="W58" s="926">
        <v>53.154</v>
      </c>
      <c r="X58" s="926">
        <v>54.369</v>
      </c>
      <c r="Y58" s="933"/>
      <c r="Z58" s="933"/>
      <c r="AA58" s="933"/>
      <c r="AB58" s="933"/>
      <c r="AC58" s="933"/>
      <c r="AD58" s="933"/>
      <c r="AE58" s="933"/>
      <c r="AF58" s="933"/>
      <c r="AG58" s="933"/>
      <c r="AH58" s="933"/>
      <c r="AI58" s="933"/>
      <c r="AJ58" s="933"/>
      <c r="AK58" s="933"/>
      <c r="AL58" s="933"/>
      <c r="AM58" s="933"/>
      <c r="AN58" s="933"/>
      <c r="AO58" s="933"/>
      <c r="AP58" s="933"/>
      <c r="AQ58" s="933"/>
      <c r="AR58" s="933"/>
      <c r="AS58" s="933"/>
      <c r="AT58" s="933"/>
      <c r="AU58" s="933"/>
      <c r="AV58" s="933"/>
      <c r="AW58" s="933"/>
    </row>
    <row r="59" ht="26" customHeight="1" spans="1:49">
      <c r="A59" s="927" t="s">
        <v>3103</v>
      </c>
      <c r="B59" s="927"/>
      <c r="C59" s="927"/>
      <c r="D59" s="927"/>
      <c r="E59" s="927"/>
      <c r="F59" s="927"/>
      <c r="G59" s="927"/>
      <c r="H59" s="927"/>
      <c r="I59" s="927"/>
      <c r="J59" s="927"/>
      <c r="K59" s="927"/>
      <c r="L59" s="927"/>
      <c r="M59" s="927"/>
      <c r="N59" s="927"/>
      <c r="O59" s="927"/>
      <c r="P59" s="927"/>
      <c r="Q59" s="927"/>
      <c r="R59" s="927"/>
      <c r="S59" s="927"/>
      <c r="T59" s="927"/>
      <c r="U59" s="927"/>
      <c r="V59" s="927"/>
      <c r="W59" s="927"/>
      <c r="X59" s="927"/>
      <c r="Y59" s="933"/>
      <c r="Z59" s="933"/>
      <c r="AA59" s="933"/>
      <c r="AB59" s="933"/>
      <c r="AC59" s="933"/>
      <c r="AD59" s="933"/>
      <c r="AE59" s="933"/>
      <c r="AF59" s="933"/>
      <c r="AG59" s="933"/>
      <c r="AH59" s="933"/>
      <c r="AI59" s="933"/>
      <c r="AJ59" s="933"/>
      <c r="AK59" s="933"/>
      <c r="AL59" s="933"/>
      <c r="AM59" s="933"/>
      <c r="AN59" s="933"/>
      <c r="AO59" s="933"/>
      <c r="AP59" s="933"/>
      <c r="AQ59" s="933"/>
      <c r="AR59" s="933"/>
      <c r="AS59" s="933"/>
      <c r="AT59" s="933"/>
      <c r="AU59" s="933"/>
      <c r="AV59" s="933"/>
      <c r="AW59" s="933"/>
    </row>
    <row r="60" spans="1:49">
      <c r="A60" s="927" t="s">
        <v>3104</v>
      </c>
      <c r="B60" s="927"/>
      <c r="C60" s="927"/>
      <c r="D60" s="927"/>
      <c r="E60" s="927"/>
      <c r="F60" s="927"/>
      <c r="G60" s="927"/>
      <c r="H60" s="927"/>
      <c r="I60" s="927"/>
      <c r="J60" s="927"/>
      <c r="K60" s="927"/>
      <c r="L60" s="927"/>
      <c r="M60" s="927"/>
      <c r="N60" s="927"/>
      <c r="O60" s="927"/>
      <c r="P60" s="927"/>
      <c r="Q60" s="927"/>
      <c r="R60" s="927"/>
      <c r="S60" s="927"/>
      <c r="T60" s="927"/>
      <c r="U60" s="927"/>
      <c r="V60" s="927"/>
      <c r="W60" s="927"/>
      <c r="X60" s="927"/>
      <c r="Y60" s="933"/>
      <c r="Z60" s="933"/>
      <c r="AA60" s="933"/>
      <c r="AB60" s="933"/>
      <c r="AC60" s="933"/>
      <c r="AD60" s="933"/>
      <c r="AE60" s="933"/>
      <c r="AF60" s="933"/>
      <c r="AG60" s="933"/>
      <c r="AH60" s="933"/>
      <c r="AI60" s="933"/>
      <c r="AJ60" s="933"/>
      <c r="AK60" s="933"/>
      <c r="AL60" s="933"/>
      <c r="AM60" s="933"/>
      <c r="AN60" s="933"/>
      <c r="AO60" s="933"/>
      <c r="AP60" s="933"/>
      <c r="AQ60" s="933"/>
      <c r="AR60" s="933"/>
      <c r="AS60" s="933"/>
      <c r="AT60" s="933"/>
      <c r="AU60" s="933"/>
      <c r="AV60" s="933"/>
      <c r="AW60" s="933"/>
    </row>
    <row r="61" spans="1:49">
      <c r="A61" s="927" t="s">
        <v>2896</v>
      </c>
      <c r="B61" s="927"/>
      <c r="C61" s="927"/>
      <c r="D61" s="927"/>
      <c r="E61" s="927"/>
      <c r="F61" s="927"/>
      <c r="G61" s="927"/>
      <c r="H61" s="927"/>
      <c r="I61" s="927"/>
      <c r="J61" s="927"/>
      <c r="K61" s="927"/>
      <c r="L61" s="927"/>
      <c r="M61" s="927"/>
      <c r="N61" s="927"/>
      <c r="O61" s="927"/>
      <c r="P61" s="927"/>
      <c r="Q61" s="927"/>
      <c r="R61" s="927"/>
      <c r="S61" s="927"/>
      <c r="T61" s="927"/>
      <c r="U61" s="927"/>
      <c r="V61" s="927"/>
      <c r="W61" s="927"/>
      <c r="X61" s="927"/>
      <c r="Y61" s="933"/>
      <c r="Z61" s="933"/>
      <c r="AA61" s="933"/>
      <c r="AB61" s="933"/>
      <c r="AC61" s="933"/>
      <c r="AD61" s="933"/>
      <c r="AE61" s="933"/>
      <c r="AF61" s="933"/>
      <c r="AG61" s="933"/>
      <c r="AH61" s="933"/>
      <c r="AI61" s="933"/>
      <c r="AJ61" s="933"/>
      <c r="AK61" s="933"/>
      <c r="AL61" s="933"/>
      <c r="AM61" s="933"/>
      <c r="AN61" s="933"/>
      <c r="AO61" s="933"/>
      <c r="AP61" s="933"/>
      <c r="AQ61" s="933"/>
      <c r="AR61" s="933"/>
      <c r="AS61" s="933"/>
      <c r="AT61" s="933"/>
      <c r="AU61" s="933"/>
      <c r="AV61" s="933"/>
      <c r="AW61" s="933"/>
    </row>
    <row r="62" spans="1:49">
      <c r="A62" s="927" t="s">
        <v>2897</v>
      </c>
      <c r="B62" s="927"/>
      <c r="C62" s="927"/>
      <c r="D62" s="927"/>
      <c r="E62" s="927"/>
      <c r="F62" s="927"/>
      <c r="G62" s="927"/>
      <c r="H62" s="927"/>
      <c r="I62" s="927"/>
      <c r="J62" s="927"/>
      <c r="K62" s="927"/>
      <c r="L62" s="927"/>
      <c r="M62" s="927"/>
      <c r="N62" s="927"/>
      <c r="O62" s="927"/>
      <c r="P62" s="927"/>
      <c r="Q62" s="927"/>
      <c r="R62" s="927"/>
      <c r="S62" s="927"/>
      <c r="T62" s="927"/>
      <c r="U62" s="927"/>
      <c r="V62" s="927"/>
      <c r="W62" s="927"/>
      <c r="X62" s="927"/>
      <c r="Y62" s="933"/>
      <c r="Z62" s="933"/>
      <c r="AA62" s="933"/>
      <c r="AB62" s="933"/>
      <c r="AC62" s="933"/>
      <c r="AD62" s="933"/>
      <c r="AE62" s="933"/>
      <c r="AF62" s="933"/>
      <c r="AG62" s="933"/>
      <c r="AH62" s="933"/>
      <c r="AI62" s="933"/>
      <c r="AJ62" s="933"/>
      <c r="AK62" s="933"/>
      <c r="AL62" s="933"/>
      <c r="AM62" s="933"/>
      <c r="AN62" s="933"/>
      <c r="AO62" s="933"/>
      <c r="AP62" s="933"/>
      <c r="AQ62" s="933"/>
      <c r="AR62" s="933"/>
      <c r="AS62" s="933"/>
      <c r="AT62" s="933"/>
      <c r="AU62" s="933"/>
      <c r="AV62" s="933"/>
      <c r="AW62" s="933"/>
    </row>
    <row r="63" spans="1:49">
      <c r="A63" s="928" t="s">
        <v>2898</v>
      </c>
      <c r="B63" s="928"/>
      <c r="C63" s="928"/>
      <c r="D63" s="928"/>
      <c r="E63" s="928"/>
      <c r="F63" s="928"/>
      <c r="G63" s="928"/>
      <c r="H63" s="928"/>
      <c r="I63" s="928"/>
      <c r="J63" s="928"/>
      <c r="K63" s="928"/>
      <c r="L63" s="928"/>
      <c r="M63" s="928"/>
      <c r="N63" s="928"/>
      <c r="O63" s="928"/>
      <c r="P63" s="928"/>
      <c r="Q63" s="928"/>
      <c r="R63" s="928"/>
      <c r="S63" s="928"/>
      <c r="T63" s="928"/>
      <c r="U63" s="928"/>
      <c r="V63" s="928"/>
      <c r="W63" s="928"/>
      <c r="X63" s="928"/>
      <c r="Y63" s="933"/>
      <c r="Z63" s="933"/>
      <c r="AA63" s="933"/>
      <c r="AB63" s="933"/>
      <c r="AC63" s="933"/>
      <c r="AD63" s="933"/>
      <c r="AE63" s="933"/>
      <c r="AF63" s="933"/>
      <c r="AG63" s="933"/>
      <c r="AH63" s="933"/>
      <c r="AI63" s="933"/>
      <c r="AJ63" s="933"/>
      <c r="AK63" s="933"/>
      <c r="AL63" s="933"/>
      <c r="AM63" s="933"/>
      <c r="AN63" s="933"/>
      <c r="AO63" s="933"/>
      <c r="AP63" s="933"/>
      <c r="AQ63" s="933"/>
      <c r="AR63" s="933"/>
      <c r="AS63" s="933"/>
      <c r="AT63" s="933"/>
      <c r="AU63" s="933"/>
      <c r="AV63" s="933"/>
      <c r="AW63" s="933"/>
    </row>
    <row r="64" spans="1:49">
      <c r="A64" s="927" t="s">
        <v>2899</v>
      </c>
      <c r="B64" s="927"/>
      <c r="C64" s="927"/>
      <c r="D64" s="927"/>
      <c r="E64" s="927"/>
      <c r="F64" s="927"/>
      <c r="G64" s="927"/>
      <c r="H64" s="927"/>
      <c r="I64" s="927"/>
      <c r="J64" s="927"/>
      <c r="K64" s="927"/>
      <c r="L64" s="927"/>
      <c r="M64" s="927"/>
      <c r="N64" s="927"/>
      <c r="O64" s="927"/>
      <c r="P64" s="927"/>
      <c r="Q64" s="927"/>
      <c r="R64" s="927"/>
      <c r="S64" s="927"/>
      <c r="T64" s="927"/>
      <c r="U64" s="927"/>
      <c r="V64" s="927"/>
      <c r="W64" s="927"/>
      <c r="X64" s="927"/>
      <c r="Y64" s="933"/>
      <c r="Z64" s="933"/>
      <c r="AA64" s="933"/>
      <c r="AB64" s="933"/>
      <c r="AC64" s="933"/>
      <c r="AD64" s="933"/>
      <c r="AE64" s="933"/>
      <c r="AF64" s="933"/>
      <c r="AG64" s="933"/>
      <c r="AH64" s="933"/>
      <c r="AI64" s="933"/>
      <c r="AJ64" s="933"/>
      <c r="AK64" s="933"/>
      <c r="AL64" s="933"/>
      <c r="AM64" s="933"/>
      <c r="AN64" s="933"/>
      <c r="AO64" s="933"/>
      <c r="AP64" s="933"/>
      <c r="AQ64" s="933"/>
      <c r="AR64" s="933"/>
      <c r="AS64" s="933"/>
      <c r="AT64" s="933"/>
      <c r="AU64" s="933"/>
      <c r="AV64" s="933"/>
      <c r="AW64" s="933"/>
    </row>
    <row r="65" spans="1:49">
      <c r="A65" s="927" t="s">
        <v>2900</v>
      </c>
      <c r="B65" s="927"/>
      <c r="C65" s="927"/>
      <c r="D65" s="927"/>
      <c r="E65" s="927"/>
      <c r="F65" s="927"/>
      <c r="G65" s="927"/>
      <c r="H65" s="927"/>
      <c r="I65" s="927"/>
      <c r="J65" s="927"/>
      <c r="K65" s="927"/>
      <c r="L65" s="927"/>
      <c r="M65" s="927"/>
      <c r="N65" s="927"/>
      <c r="O65" s="927"/>
      <c r="P65" s="927"/>
      <c r="Q65" s="927"/>
      <c r="R65" s="927"/>
      <c r="S65" s="927"/>
      <c r="T65" s="927"/>
      <c r="U65" s="927"/>
      <c r="V65" s="927"/>
      <c r="W65" s="927"/>
      <c r="X65" s="927"/>
      <c r="Y65" s="933"/>
      <c r="Z65" s="933"/>
      <c r="AA65" s="933"/>
      <c r="AB65" s="933"/>
      <c r="AC65" s="933"/>
      <c r="AD65" s="933"/>
      <c r="AE65" s="933"/>
      <c r="AF65" s="933"/>
      <c r="AG65" s="933"/>
      <c r="AH65" s="933"/>
      <c r="AI65" s="933"/>
      <c r="AJ65" s="933"/>
      <c r="AK65" s="933"/>
      <c r="AL65" s="933"/>
      <c r="AM65" s="933"/>
      <c r="AN65" s="933"/>
      <c r="AO65" s="933"/>
      <c r="AP65" s="933"/>
      <c r="AQ65" s="933"/>
      <c r="AR65" s="933"/>
      <c r="AS65" s="933"/>
      <c r="AT65" s="933"/>
      <c r="AU65" s="933"/>
      <c r="AV65" s="933"/>
      <c r="AW65" s="933"/>
    </row>
    <row r="66" spans="1:49">
      <c r="A66" s="927" t="s">
        <v>2901</v>
      </c>
      <c r="B66" s="927"/>
      <c r="C66" s="927"/>
      <c r="D66" s="927"/>
      <c r="E66" s="927"/>
      <c r="F66" s="927"/>
      <c r="G66" s="927"/>
      <c r="H66" s="927"/>
      <c r="I66" s="927"/>
      <c r="J66" s="927"/>
      <c r="K66" s="927"/>
      <c r="L66" s="927"/>
      <c r="M66" s="927"/>
      <c r="N66" s="927"/>
      <c r="O66" s="927"/>
      <c r="P66" s="927"/>
      <c r="Q66" s="927"/>
      <c r="R66" s="927"/>
      <c r="S66" s="927"/>
      <c r="T66" s="927"/>
      <c r="U66" s="927"/>
      <c r="V66" s="927"/>
      <c r="W66" s="927"/>
      <c r="X66" s="927"/>
      <c r="Y66" s="933"/>
      <c r="Z66" s="933"/>
      <c r="AA66" s="933"/>
      <c r="AB66" s="933"/>
      <c r="AC66" s="933"/>
      <c r="AD66" s="933"/>
      <c r="AE66" s="933"/>
      <c r="AF66" s="933"/>
      <c r="AG66" s="933"/>
      <c r="AH66" s="933"/>
      <c r="AI66" s="933"/>
      <c r="AJ66" s="933"/>
      <c r="AK66" s="933"/>
      <c r="AL66" s="933"/>
      <c r="AM66" s="933"/>
      <c r="AN66" s="933"/>
      <c r="AO66" s="933"/>
      <c r="AP66" s="933"/>
      <c r="AQ66" s="933"/>
      <c r="AR66" s="933"/>
      <c r="AS66" s="933"/>
      <c r="AT66" s="933"/>
      <c r="AU66" s="933"/>
      <c r="AV66" s="933"/>
      <c r="AW66" s="933"/>
    </row>
    <row r="67" spans="1:49">
      <c r="A67" s="940" t="s">
        <v>2902</v>
      </c>
      <c r="B67" s="940"/>
      <c r="C67" s="940"/>
      <c r="D67" s="940"/>
      <c r="E67" s="940"/>
      <c r="F67" s="940"/>
      <c r="G67" s="940"/>
      <c r="H67" s="940"/>
      <c r="I67" s="940"/>
      <c r="J67" s="940"/>
      <c r="K67" s="940"/>
      <c r="L67" s="940"/>
      <c r="M67" s="940"/>
      <c r="N67" s="940"/>
      <c r="O67" s="940"/>
      <c r="P67" s="940"/>
      <c r="Q67" s="940"/>
      <c r="R67" s="940"/>
      <c r="S67" s="940"/>
      <c r="T67" s="940"/>
      <c r="U67" s="940"/>
      <c r="V67" s="940"/>
      <c r="W67" s="940"/>
      <c r="X67" s="940"/>
      <c r="Y67" s="933"/>
      <c r="Z67" s="933"/>
      <c r="AA67" s="933"/>
      <c r="AB67" s="933"/>
      <c r="AC67" s="933"/>
      <c r="AD67" s="933"/>
      <c r="AE67" s="933"/>
      <c r="AF67" s="933"/>
      <c r="AG67" s="933"/>
      <c r="AH67" s="933"/>
      <c r="AI67" s="933"/>
      <c r="AJ67" s="933"/>
      <c r="AK67" s="933"/>
      <c r="AL67" s="933"/>
      <c r="AM67" s="933"/>
      <c r="AN67" s="933"/>
      <c r="AO67" s="933"/>
      <c r="AP67" s="933"/>
      <c r="AQ67" s="933"/>
      <c r="AR67" s="933"/>
      <c r="AS67" s="933"/>
      <c r="AT67" s="933"/>
      <c r="AU67" s="933"/>
      <c r="AV67" s="933"/>
      <c r="AW67" s="933"/>
    </row>
    <row r="68" spans="1:49">
      <c r="A68" s="927" t="s">
        <v>2903</v>
      </c>
      <c r="B68" s="927"/>
      <c r="C68" s="927"/>
      <c r="D68" s="927"/>
      <c r="E68" s="927"/>
      <c r="F68" s="927"/>
      <c r="G68" s="927"/>
      <c r="H68" s="927"/>
      <c r="I68" s="927"/>
      <c r="J68" s="927"/>
      <c r="K68" s="927"/>
      <c r="L68" s="927"/>
      <c r="M68" s="927"/>
      <c r="N68" s="927"/>
      <c r="O68" s="927"/>
      <c r="P68" s="927"/>
      <c r="Q68" s="927"/>
      <c r="R68" s="927"/>
      <c r="S68" s="927"/>
      <c r="T68" s="927"/>
      <c r="U68" s="927"/>
      <c r="V68" s="927"/>
      <c r="W68" s="927"/>
      <c r="X68" s="927"/>
      <c r="Y68" s="933"/>
      <c r="Z68" s="933"/>
      <c r="AA68" s="933"/>
      <c r="AB68" s="933"/>
      <c r="AC68" s="933"/>
      <c r="AD68" s="933"/>
      <c r="AE68" s="933"/>
      <c r="AF68" s="933"/>
      <c r="AG68" s="933"/>
      <c r="AH68" s="933"/>
      <c r="AI68" s="933"/>
      <c r="AJ68" s="933"/>
      <c r="AK68" s="933"/>
      <c r="AL68" s="933"/>
      <c r="AM68" s="933"/>
      <c r="AN68" s="933"/>
      <c r="AO68" s="933"/>
      <c r="AP68" s="933"/>
      <c r="AQ68" s="933"/>
      <c r="AR68" s="933"/>
      <c r="AS68" s="933"/>
      <c r="AT68" s="933"/>
      <c r="AU68" s="933"/>
      <c r="AV68" s="933"/>
      <c r="AW68" s="933"/>
    </row>
    <row r="69" spans="1:49">
      <c r="A69" s="927" t="s">
        <v>2904</v>
      </c>
      <c r="B69" s="927"/>
      <c r="C69" s="927"/>
      <c r="D69" s="927"/>
      <c r="E69" s="927"/>
      <c r="F69" s="927"/>
      <c r="G69" s="927"/>
      <c r="H69" s="927"/>
      <c r="I69" s="927"/>
      <c r="J69" s="927"/>
      <c r="K69" s="927"/>
      <c r="L69" s="927"/>
      <c r="M69" s="927"/>
      <c r="N69" s="927"/>
      <c r="O69" s="927"/>
      <c r="P69" s="927"/>
      <c r="Q69" s="927"/>
      <c r="R69" s="927"/>
      <c r="S69" s="927"/>
      <c r="T69" s="927"/>
      <c r="U69" s="927"/>
      <c r="V69" s="927"/>
      <c r="W69" s="927"/>
      <c r="X69" s="927"/>
      <c r="Y69" s="933"/>
      <c r="Z69" s="933"/>
      <c r="AA69" s="933"/>
      <c r="AB69" s="933"/>
      <c r="AC69" s="933"/>
      <c r="AD69" s="933"/>
      <c r="AE69" s="933"/>
      <c r="AF69" s="933"/>
      <c r="AG69" s="933"/>
      <c r="AH69" s="933"/>
      <c r="AI69" s="933"/>
      <c r="AJ69" s="933"/>
      <c r="AK69" s="933"/>
      <c r="AL69" s="933"/>
      <c r="AM69" s="933"/>
      <c r="AN69" s="933"/>
      <c r="AO69" s="933"/>
      <c r="AP69" s="933"/>
      <c r="AQ69" s="933"/>
      <c r="AR69" s="933"/>
      <c r="AS69" s="933"/>
      <c r="AT69" s="933"/>
      <c r="AU69" s="933"/>
      <c r="AV69" s="933"/>
      <c r="AW69" s="933"/>
    </row>
    <row r="70" spans="1:49">
      <c r="A70" s="940" t="s">
        <v>2905</v>
      </c>
      <c r="B70" s="940"/>
      <c r="C70" s="940"/>
      <c r="D70" s="940"/>
      <c r="E70" s="940"/>
      <c r="F70" s="940"/>
      <c r="G70" s="940"/>
      <c r="H70" s="940"/>
      <c r="I70" s="940"/>
      <c r="J70" s="940"/>
      <c r="K70" s="940"/>
      <c r="L70" s="940"/>
      <c r="M70" s="940"/>
      <c r="N70" s="940"/>
      <c r="O70" s="940"/>
      <c r="P70" s="940"/>
      <c r="Q70" s="940"/>
      <c r="R70" s="940"/>
      <c r="S70" s="940"/>
      <c r="T70" s="940"/>
      <c r="U70" s="940"/>
      <c r="V70" s="940"/>
      <c r="W70" s="940"/>
      <c r="X70" s="940"/>
      <c r="Y70" s="933"/>
      <c r="Z70" s="933"/>
      <c r="AA70" s="933"/>
      <c r="AB70" s="933"/>
      <c r="AC70" s="933"/>
      <c r="AD70" s="933"/>
      <c r="AE70" s="933"/>
      <c r="AF70" s="933"/>
      <c r="AG70" s="933"/>
      <c r="AH70" s="933"/>
      <c r="AI70" s="933"/>
      <c r="AJ70" s="933"/>
      <c r="AK70" s="933"/>
      <c r="AL70" s="933"/>
      <c r="AM70" s="933"/>
      <c r="AN70" s="933"/>
      <c r="AO70" s="933"/>
      <c r="AP70" s="933"/>
      <c r="AQ70" s="933"/>
      <c r="AR70" s="933"/>
      <c r="AS70" s="933"/>
      <c r="AT70" s="933"/>
      <c r="AU70" s="933"/>
      <c r="AV70" s="933"/>
      <c r="AW70" s="933"/>
    </row>
    <row r="71" spans="1:49">
      <c r="A71" s="940" t="s">
        <v>2906</v>
      </c>
      <c r="B71" s="940"/>
      <c r="C71" s="940"/>
      <c r="D71" s="940"/>
      <c r="E71" s="940"/>
      <c r="F71" s="940"/>
      <c r="G71" s="940"/>
      <c r="H71" s="940"/>
      <c r="I71" s="940"/>
      <c r="J71" s="940"/>
      <c r="K71" s="940"/>
      <c r="L71" s="940"/>
      <c r="M71" s="940"/>
      <c r="N71" s="940"/>
      <c r="O71" s="940"/>
      <c r="P71" s="940"/>
      <c r="Q71" s="940"/>
      <c r="R71" s="940"/>
      <c r="S71" s="940"/>
      <c r="T71" s="940"/>
      <c r="U71" s="940"/>
      <c r="V71" s="940"/>
      <c r="W71" s="940"/>
      <c r="X71" s="940"/>
      <c r="Y71" s="933"/>
      <c r="Z71" s="933"/>
      <c r="AA71" s="933"/>
      <c r="AB71" s="933"/>
      <c r="AC71" s="933"/>
      <c r="AD71" s="933"/>
      <c r="AE71" s="933"/>
      <c r="AF71" s="933"/>
      <c r="AG71" s="933"/>
      <c r="AH71" s="933"/>
      <c r="AI71" s="933"/>
      <c r="AJ71" s="933"/>
      <c r="AK71" s="933"/>
      <c r="AL71" s="933"/>
      <c r="AM71" s="933"/>
      <c r="AN71" s="933"/>
      <c r="AO71" s="933"/>
      <c r="AP71" s="933"/>
      <c r="AQ71" s="933"/>
      <c r="AR71" s="933"/>
      <c r="AS71" s="933"/>
      <c r="AT71" s="933"/>
      <c r="AU71" s="933"/>
      <c r="AV71" s="933"/>
      <c r="AW71" s="933"/>
    </row>
    <row r="72" spans="1:49">
      <c r="A72" s="940" t="s">
        <v>3105</v>
      </c>
      <c r="B72" s="940"/>
      <c r="C72" s="940"/>
      <c r="D72" s="940"/>
      <c r="E72" s="940"/>
      <c r="F72" s="940"/>
      <c r="G72" s="940"/>
      <c r="H72" s="940"/>
      <c r="I72" s="940"/>
      <c r="J72" s="940"/>
      <c r="K72" s="940"/>
      <c r="L72" s="940"/>
      <c r="M72" s="940"/>
      <c r="N72" s="940"/>
      <c r="O72" s="940"/>
      <c r="P72" s="940"/>
      <c r="Q72" s="940"/>
      <c r="R72" s="940"/>
      <c r="S72" s="940"/>
      <c r="T72" s="940"/>
      <c r="U72" s="940"/>
      <c r="V72" s="940"/>
      <c r="W72" s="940"/>
      <c r="X72" s="940"/>
      <c r="Y72" s="933"/>
      <c r="Z72" s="933"/>
      <c r="AA72" s="933"/>
      <c r="AB72" s="933"/>
      <c r="AC72" s="933"/>
      <c r="AD72" s="933"/>
      <c r="AE72" s="933"/>
      <c r="AF72" s="933"/>
      <c r="AG72" s="933"/>
      <c r="AH72" s="933"/>
      <c r="AI72" s="933"/>
      <c r="AJ72" s="933"/>
      <c r="AK72" s="933"/>
      <c r="AL72" s="933"/>
      <c r="AM72" s="933"/>
      <c r="AN72" s="933"/>
      <c r="AO72" s="933"/>
      <c r="AP72" s="933"/>
      <c r="AQ72" s="933"/>
      <c r="AR72" s="933"/>
      <c r="AS72" s="933"/>
      <c r="AT72" s="933"/>
      <c r="AU72" s="933"/>
      <c r="AV72" s="933"/>
      <c r="AW72" s="933"/>
    </row>
    <row r="73" spans="1:49">
      <c r="A73" s="927" t="s">
        <v>3106</v>
      </c>
      <c r="B73" s="927"/>
      <c r="C73" s="927"/>
      <c r="D73" s="927"/>
      <c r="E73" s="927"/>
      <c r="F73" s="927"/>
      <c r="G73" s="927"/>
      <c r="H73" s="927"/>
      <c r="I73" s="927"/>
      <c r="J73" s="927"/>
      <c r="K73" s="927"/>
      <c r="L73" s="927"/>
      <c r="M73" s="927"/>
      <c r="N73" s="927"/>
      <c r="O73" s="927"/>
      <c r="P73" s="927"/>
      <c r="Q73" s="927"/>
      <c r="R73" s="927"/>
      <c r="S73" s="927"/>
      <c r="T73" s="927"/>
      <c r="U73" s="927"/>
      <c r="V73" s="927"/>
      <c r="W73" s="927"/>
      <c r="X73" s="927"/>
      <c r="Y73" s="933"/>
      <c r="Z73" s="933"/>
      <c r="AA73" s="933"/>
      <c r="AB73" s="933"/>
      <c r="AC73" s="933"/>
      <c r="AD73" s="933"/>
      <c r="AE73" s="933"/>
      <c r="AF73" s="933"/>
      <c r="AG73" s="933"/>
      <c r="AH73" s="933"/>
      <c r="AI73" s="933"/>
      <c r="AJ73" s="933"/>
      <c r="AK73" s="933"/>
      <c r="AL73" s="933"/>
      <c r="AM73" s="933"/>
      <c r="AN73" s="933"/>
      <c r="AO73" s="933"/>
      <c r="AP73" s="933"/>
      <c r="AQ73" s="933"/>
      <c r="AR73" s="933"/>
      <c r="AS73" s="933"/>
      <c r="AT73" s="933"/>
      <c r="AU73" s="933"/>
      <c r="AV73" s="933"/>
      <c r="AW73" s="933"/>
    </row>
    <row r="74" spans="1:24">
      <c r="A74" s="841" t="s">
        <v>2909</v>
      </c>
      <c r="B74" s="842"/>
      <c r="C74" s="842"/>
      <c r="D74" s="842"/>
      <c r="E74" s="842"/>
      <c r="F74" s="842"/>
      <c r="G74" s="842"/>
      <c r="H74" s="842"/>
      <c r="I74" s="842"/>
      <c r="J74" s="842"/>
      <c r="K74" s="842"/>
      <c r="L74" s="842"/>
      <c r="M74" s="842"/>
      <c r="N74" s="842"/>
      <c r="O74" s="842"/>
      <c r="P74" s="842"/>
      <c r="Q74" s="842"/>
      <c r="R74" s="842"/>
      <c r="S74" s="842"/>
      <c r="T74" s="842"/>
      <c r="U74" s="842"/>
      <c r="V74" s="861"/>
      <c r="W74" s="861"/>
      <c r="X74" s="861"/>
    </row>
    <row r="75" spans="1:24">
      <c r="A75" s="843" t="s">
        <v>2910</v>
      </c>
      <c r="B75" s="842"/>
      <c r="C75" s="842"/>
      <c r="D75" s="842"/>
      <c r="E75" s="842"/>
      <c r="F75" s="842"/>
      <c r="G75" s="842"/>
      <c r="H75" s="842"/>
      <c r="I75" s="842"/>
      <c r="J75" s="842"/>
      <c r="K75" s="842"/>
      <c r="L75" s="842"/>
      <c r="M75" s="842"/>
      <c r="N75" s="842"/>
      <c r="O75" s="842"/>
      <c r="P75" s="842"/>
      <c r="Q75" s="842"/>
      <c r="R75" s="842"/>
      <c r="S75" s="842"/>
      <c r="T75" s="842"/>
      <c r="U75" s="842"/>
      <c r="V75" s="861"/>
      <c r="W75" s="861"/>
      <c r="X75" s="861"/>
    </row>
    <row r="76" spans="1:24">
      <c r="A76" s="843" t="s">
        <v>2911</v>
      </c>
      <c r="B76" s="842"/>
      <c r="C76" s="842"/>
      <c r="D76" s="842"/>
      <c r="E76" s="842"/>
      <c r="F76" s="842"/>
      <c r="G76" s="842"/>
      <c r="H76" s="842"/>
      <c r="I76" s="842"/>
      <c r="J76" s="842"/>
      <c r="K76" s="842"/>
      <c r="L76" s="842"/>
      <c r="M76" s="842"/>
      <c r="N76" s="842"/>
      <c r="O76" s="842"/>
      <c r="P76" s="842"/>
      <c r="Q76" s="842"/>
      <c r="R76" s="842"/>
      <c r="S76" s="842"/>
      <c r="T76" s="842"/>
      <c r="U76" s="842"/>
      <c r="V76" s="861"/>
      <c r="W76" s="861"/>
      <c r="X76" s="861"/>
    </row>
    <row r="77" spans="1:24">
      <c r="A77" s="843" t="s">
        <v>2912</v>
      </c>
      <c r="B77" s="842"/>
      <c r="C77" s="842"/>
      <c r="D77" s="842"/>
      <c r="E77" s="842"/>
      <c r="F77" s="842"/>
      <c r="G77" s="842"/>
      <c r="H77" s="842"/>
      <c r="I77" s="842"/>
      <c r="J77" s="842"/>
      <c r="K77" s="842"/>
      <c r="L77" s="842"/>
      <c r="M77" s="842"/>
      <c r="N77" s="842"/>
      <c r="O77" s="842"/>
      <c r="P77" s="842"/>
      <c r="Q77" s="842"/>
      <c r="R77" s="842"/>
      <c r="S77" s="842"/>
      <c r="T77" s="842"/>
      <c r="U77" s="842"/>
      <c r="V77" s="861"/>
      <c r="W77" s="861"/>
      <c r="X77" s="861"/>
    </row>
    <row r="78" spans="1:24">
      <c r="A78" s="861"/>
      <c r="B78" s="861"/>
      <c r="C78" s="861"/>
      <c r="D78" s="861"/>
      <c r="E78" s="861"/>
      <c r="F78" s="861"/>
      <c r="G78" s="861"/>
      <c r="H78" s="861"/>
      <c r="I78" s="861"/>
      <c r="J78" s="861"/>
      <c r="K78" s="861"/>
      <c r="L78" s="861"/>
      <c r="M78" s="861"/>
      <c r="N78" s="861"/>
      <c r="O78" s="861"/>
      <c r="P78" s="861"/>
      <c r="Q78" s="861"/>
      <c r="R78" s="861"/>
      <c r="S78" s="861"/>
      <c r="T78" s="861"/>
      <c r="U78" s="861"/>
      <c r="V78" s="861"/>
      <c r="W78" s="861"/>
      <c r="X78" s="861"/>
    </row>
  </sheetData>
  <mergeCells count="20">
    <mergeCell ref="B1:M1"/>
    <mergeCell ref="B2:M2"/>
    <mergeCell ref="B4:M4"/>
    <mergeCell ref="A6:X6"/>
    <mergeCell ref="A50:X50"/>
    <mergeCell ref="A59:X59"/>
    <mergeCell ref="A60:X60"/>
    <mergeCell ref="A61:X61"/>
    <mergeCell ref="A62:X62"/>
    <mergeCell ref="A63:X63"/>
    <mergeCell ref="A64:X64"/>
    <mergeCell ref="A65:X65"/>
    <mergeCell ref="A66:X66"/>
    <mergeCell ref="A67:X67"/>
    <mergeCell ref="A68:X68"/>
    <mergeCell ref="A69:X69"/>
    <mergeCell ref="A70:X70"/>
    <mergeCell ref="A71:X71"/>
    <mergeCell ref="A72:X72"/>
    <mergeCell ref="A73:X73"/>
  </mergeCells>
  <hyperlinks>
    <hyperlink ref="O2" location="价格目录!E6" display="返回目录"/>
  </hyperlinks>
  <pageMargins left="0.699305555555556" right="0.699305555555556"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239"/>
  <sheetViews>
    <sheetView workbookViewId="0">
      <selection activeCell="I32" sqref="I32"/>
    </sheetView>
  </sheetViews>
  <sheetFormatPr defaultColWidth="9" defaultRowHeight="14.25" outlineLevelCol="6"/>
  <cols>
    <col min="1" max="1" width="23.375" customWidth="1"/>
    <col min="2" max="2" width="41.5" customWidth="1"/>
  </cols>
  <sheetData>
    <row r="1" ht="25.5" spans="1:7">
      <c r="A1" s="891" t="s">
        <v>3107</v>
      </c>
      <c r="B1" s="891"/>
      <c r="C1" s="891"/>
      <c r="D1" s="892"/>
      <c r="E1" s="892"/>
      <c r="F1" s="892"/>
      <c r="G1" s="892"/>
    </row>
    <row r="2" spans="1:7">
      <c r="A2" s="893" t="s">
        <v>2914</v>
      </c>
      <c r="B2" s="893" t="s">
        <v>2915</v>
      </c>
      <c r="C2" s="893" t="s">
        <v>2916</v>
      </c>
      <c r="D2" s="892"/>
      <c r="E2" s="892"/>
      <c r="F2" s="892"/>
      <c r="G2" s="892"/>
    </row>
    <row r="3" spans="1:7">
      <c r="A3" s="894" t="s">
        <v>3108</v>
      </c>
      <c r="B3" s="894"/>
      <c r="C3" s="894"/>
      <c r="D3" s="892"/>
      <c r="E3" s="892"/>
      <c r="F3" s="892"/>
      <c r="G3" s="892"/>
    </row>
    <row r="4" spans="1:7">
      <c r="A4" s="895" t="s">
        <v>2918</v>
      </c>
      <c r="B4" s="895" t="s">
        <v>2919</v>
      </c>
      <c r="C4" s="895"/>
      <c r="D4" s="892"/>
      <c r="E4" s="896" t="s">
        <v>3109</v>
      </c>
      <c r="F4" s="892"/>
      <c r="G4" s="892"/>
    </row>
    <row r="5" spans="1:7">
      <c r="A5" s="895" t="s">
        <v>2920</v>
      </c>
      <c r="B5" s="895" t="s">
        <v>2921</v>
      </c>
      <c r="C5" s="895"/>
      <c r="D5" s="892"/>
      <c r="E5" s="892"/>
      <c r="F5" s="892"/>
      <c r="G5" s="892"/>
    </row>
    <row r="6" spans="1:7">
      <c r="A6" s="895" t="s">
        <v>2922</v>
      </c>
      <c r="B6" s="895" t="s">
        <v>2923</v>
      </c>
      <c r="C6" s="895"/>
      <c r="D6" s="892"/>
      <c r="E6" s="892" t="s">
        <v>3110</v>
      </c>
      <c r="F6" s="892"/>
      <c r="G6" s="892"/>
    </row>
    <row r="7" spans="1:7">
      <c r="A7" s="895" t="s">
        <v>2924</v>
      </c>
      <c r="B7" s="895" t="s">
        <v>2925</v>
      </c>
      <c r="C7" s="895"/>
      <c r="D7" s="892"/>
      <c r="E7" s="897" t="s">
        <v>3111</v>
      </c>
      <c r="F7" s="897" t="s">
        <v>3112</v>
      </c>
      <c r="G7" s="898" t="s">
        <v>3113</v>
      </c>
    </row>
    <row r="8" spans="1:7">
      <c r="A8" s="895" t="s">
        <v>2926</v>
      </c>
      <c r="B8" s="895" t="s">
        <v>2927</v>
      </c>
      <c r="C8" s="895"/>
      <c r="D8" s="892"/>
      <c r="E8" s="897" t="s">
        <v>3114</v>
      </c>
      <c r="F8" s="897" t="s">
        <v>3112</v>
      </c>
      <c r="G8" s="899"/>
    </row>
    <row r="9" spans="1:7">
      <c r="A9" s="895" t="s">
        <v>2928</v>
      </c>
      <c r="B9" s="895" t="s">
        <v>2929</v>
      </c>
      <c r="C9" s="895"/>
      <c r="D9" s="892"/>
      <c r="E9" s="897" t="s">
        <v>3115</v>
      </c>
      <c r="F9" s="897" t="s">
        <v>3112</v>
      </c>
      <c r="G9" s="899"/>
    </row>
    <row r="10" spans="1:7">
      <c r="A10" s="895" t="s">
        <v>2930</v>
      </c>
      <c r="B10" s="895" t="s">
        <v>2931</v>
      </c>
      <c r="C10" s="895"/>
      <c r="D10" s="892"/>
      <c r="E10" s="897" t="s">
        <v>3116</v>
      </c>
      <c r="F10" s="897" t="s">
        <v>3112</v>
      </c>
      <c r="G10" s="899"/>
    </row>
    <row r="11" spans="1:7">
      <c r="A11" s="895" t="s">
        <v>2932</v>
      </c>
      <c r="B11" s="895" t="s">
        <v>2933</v>
      </c>
      <c r="C11" s="895"/>
      <c r="D11" s="892"/>
      <c r="E11" s="897" t="s">
        <v>3117</v>
      </c>
      <c r="F11" s="897" t="s">
        <v>3112</v>
      </c>
      <c r="G11" s="899"/>
    </row>
    <row r="12" spans="1:7">
      <c r="A12" s="894" t="s">
        <v>3118</v>
      </c>
      <c r="B12" s="894"/>
      <c r="C12" s="894"/>
      <c r="D12" s="892"/>
      <c r="E12" s="897" t="s">
        <v>3119</v>
      </c>
      <c r="F12" s="897" t="s">
        <v>3112</v>
      </c>
      <c r="G12" s="899"/>
    </row>
    <row r="13" spans="1:7">
      <c r="A13" s="895" t="s">
        <v>622</v>
      </c>
      <c r="B13" s="895" t="s">
        <v>2935</v>
      </c>
      <c r="C13" s="895" t="s">
        <v>1298</v>
      </c>
      <c r="D13" s="892"/>
      <c r="E13" s="897" t="s">
        <v>3120</v>
      </c>
      <c r="F13" s="897" t="s">
        <v>3112</v>
      </c>
      <c r="G13" s="899"/>
    </row>
    <row r="14" spans="1:7">
      <c r="A14" s="895" t="s">
        <v>248</v>
      </c>
      <c r="B14" s="895" t="s">
        <v>2493</v>
      </c>
      <c r="C14" s="895" t="s">
        <v>2492</v>
      </c>
      <c r="D14" s="892"/>
      <c r="E14" s="897" t="s">
        <v>3121</v>
      </c>
      <c r="F14" s="897" t="s">
        <v>3112</v>
      </c>
      <c r="G14" s="900"/>
    </row>
    <row r="15" spans="1:7">
      <c r="A15" s="894" t="s">
        <v>2936</v>
      </c>
      <c r="B15" s="894"/>
      <c r="C15" s="894"/>
      <c r="D15" s="892"/>
      <c r="E15" s="901" t="s">
        <v>3122</v>
      </c>
      <c r="F15" s="901"/>
      <c r="G15" s="901"/>
    </row>
    <row r="16" spans="1:7">
      <c r="A16" s="895" t="s">
        <v>220</v>
      </c>
      <c r="B16" s="895" t="s">
        <v>820</v>
      </c>
      <c r="C16" s="895" t="s">
        <v>821</v>
      </c>
      <c r="D16" s="892"/>
      <c r="E16" s="892"/>
      <c r="F16" s="892"/>
      <c r="G16" s="892"/>
    </row>
    <row r="17" spans="1:7">
      <c r="A17" s="894" t="s">
        <v>2937</v>
      </c>
      <c r="B17" s="894"/>
      <c r="C17" s="894"/>
      <c r="D17" s="892"/>
      <c r="E17" s="892"/>
      <c r="F17" s="892"/>
      <c r="G17" s="892"/>
    </row>
    <row r="18" spans="1:7">
      <c r="A18" s="895" t="s">
        <v>829</v>
      </c>
      <c r="B18" s="895" t="s">
        <v>2938</v>
      </c>
      <c r="C18" s="895" t="s">
        <v>828</v>
      </c>
      <c r="D18" s="892"/>
      <c r="E18" s="892"/>
      <c r="F18" s="892"/>
      <c r="G18" s="892"/>
    </row>
    <row r="19" spans="1:7">
      <c r="A19" s="895" t="s">
        <v>2939</v>
      </c>
      <c r="B19" s="895" t="s">
        <v>2940</v>
      </c>
      <c r="C19" s="895" t="s">
        <v>856</v>
      </c>
      <c r="D19" s="892"/>
      <c r="E19" s="892"/>
      <c r="F19" s="892"/>
      <c r="G19" s="892"/>
    </row>
    <row r="20" spans="1:7">
      <c r="A20" s="894" t="s">
        <v>2941</v>
      </c>
      <c r="B20" s="894"/>
      <c r="C20" s="894"/>
      <c r="D20" s="892"/>
      <c r="E20" s="892"/>
      <c r="F20" s="892"/>
      <c r="G20" s="892"/>
    </row>
    <row r="21" spans="1:7">
      <c r="A21" s="895" t="s">
        <v>372</v>
      </c>
      <c r="B21" s="895" t="s">
        <v>2942</v>
      </c>
      <c r="C21" s="895" t="s">
        <v>831</v>
      </c>
      <c r="D21" s="892"/>
      <c r="E21" s="892"/>
      <c r="F21" s="892"/>
      <c r="G21" s="892"/>
    </row>
    <row r="22" spans="1:7">
      <c r="A22" s="895" t="s">
        <v>388</v>
      </c>
      <c r="B22" s="895" t="s">
        <v>2943</v>
      </c>
      <c r="C22" s="895" t="s">
        <v>837</v>
      </c>
      <c r="D22" s="892"/>
      <c r="E22" s="892"/>
      <c r="F22" s="892"/>
      <c r="G22" s="892"/>
    </row>
    <row r="23" spans="1:7">
      <c r="A23" s="894" t="s">
        <v>2944</v>
      </c>
      <c r="B23" s="894"/>
      <c r="C23" s="894"/>
      <c r="D23" s="892"/>
      <c r="E23" s="892"/>
      <c r="F23" s="892"/>
      <c r="G23" s="892"/>
    </row>
    <row r="24" spans="1:7">
      <c r="A24" s="895" t="s">
        <v>442</v>
      </c>
      <c r="B24" s="895" t="s">
        <v>3123</v>
      </c>
      <c r="C24" s="895" t="s">
        <v>997</v>
      </c>
      <c r="D24" s="892"/>
      <c r="E24" s="892"/>
      <c r="F24" s="892"/>
      <c r="G24" s="892"/>
    </row>
    <row r="25" spans="1:7">
      <c r="A25" s="895" t="s">
        <v>454</v>
      </c>
      <c r="B25" s="895" t="s">
        <v>3124</v>
      </c>
      <c r="C25" s="895" t="s">
        <v>865</v>
      </c>
      <c r="D25" s="892" t="s">
        <v>2446</v>
      </c>
      <c r="E25" s="892"/>
      <c r="F25" s="892"/>
      <c r="G25" s="892"/>
    </row>
    <row r="26" spans="1:7">
      <c r="A26" s="895" t="s">
        <v>426</v>
      </c>
      <c r="B26" s="895" t="s">
        <v>3125</v>
      </c>
      <c r="C26" s="895" t="s">
        <v>986</v>
      </c>
      <c r="D26" s="892"/>
      <c r="E26" s="892"/>
      <c r="F26" s="892"/>
      <c r="G26" s="892"/>
    </row>
    <row r="27" spans="1:7">
      <c r="A27" s="895" t="s">
        <v>434</v>
      </c>
      <c r="B27" s="895" t="s">
        <v>988</v>
      </c>
      <c r="C27" s="895" t="s">
        <v>989</v>
      </c>
      <c r="D27" s="892"/>
      <c r="E27" s="892"/>
      <c r="F27" s="892"/>
      <c r="G27" s="892"/>
    </row>
    <row r="28" spans="1:7">
      <c r="A28" s="895" t="s">
        <v>458</v>
      </c>
      <c r="B28" s="895" t="s">
        <v>3126</v>
      </c>
      <c r="C28" s="895" t="s">
        <v>1008</v>
      </c>
      <c r="D28" s="892"/>
      <c r="E28" s="892"/>
      <c r="F28" s="892"/>
      <c r="G28" s="892"/>
    </row>
    <row r="29" spans="1:7">
      <c r="A29" s="895" t="s">
        <v>538</v>
      </c>
      <c r="B29" s="895" t="s">
        <v>949</v>
      </c>
      <c r="C29" s="895" t="s">
        <v>950</v>
      </c>
      <c r="D29" s="892"/>
      <c r="E29" s="892"/>
      <c r="F29" s="892"/>
      <c r="G29" s="892"/>
    </row>
    <row r="30" spans="1:7">
      <c r="A30" s="895" t="s">
        <v>450</v>
      </c>
      <c r="B30" s="895" t="s">
        <v>3127</v>
      </c>
      <c r="C30" s="895" t="s">
        <v>1003</v>
      </c>
      <c r="D30" s="892"/>
      <c r="E30" s="892"/>
      <c r="F30" s="892"/>
      <c r="G30" s="892"/>
    </row>
    <row r="31" spans="1:7">
      <c r="A31" s="895" t="s">
        <v>1017</v>
      </c>
      <c r="B31" s="895" t="s">
        <v>3128</v>
      </c>
      <c r="C31" s="895"/>
      <c r="D31" s="892"/>
      <c r="E31" s="892"/>
      <c r="F31" s="892"/>
      <c r="G31" s="892"/>
    </row>
    <row r="32" spans="1:7">
      <c r="A32" s="895" t="s">
        <v>3129</v>
      </c>
      <c r="B32" s="895" t="s">
        <v>3130</v>
      </c>
      <c r="C32" s="895" t="s">
        <v>1330</v>
      </c>
      <c r="D32" s="892"/>
      <c r="E32" s="892"/>
      <c r="F32" s="892"/>
      <c r="G32" s="892"/>
    </row>
    <row r="33" spans="1:7">
      <c r="A33" s="895" t="s">
        <v>490</v>
      </c>
      <c r="B33" s="895" t="s">
        <v>1021</v>
      </c>
      <c r="C33" s="895" t="s">
        <v>2945</v>
      </c>
      <c r="D33" s="892"/>
      <c r="E33" s="892"/>
      <c r="F33" s="892"/>
      <c r="G33" s="892"/>
    </row>
    <row r="34" spans="1:7">
      <c r="A34" s="895" t="s">
        <v>436</v>
      </c>
      <c r="B34" s="895" t="s">
        <v>2946</v>
      </c>
      <c r="C34" s="895" t="s">
        <v>961</v>
      </c>
      <c r="D34" s="892"/>
      <c r="E34" s="892"/>
      <c r="F34" s="892"/>
      <c r="G34" s="892"/>
    </row>
    <row r="35" spans="1:7">
      <c r="A35" s="895" t="s">
        <v>2947</v>
      </c>
      <c r="B35" s="895" t="s">
        <v>1073</v>
      </c>
      <c r="C35" s="895" t="s">
        <v>1076</v>
      </c>
      <c r="D35" s="892"/>
      <c r="E35" s="892"/>
      <c r="F35" s="892"/>
      <c r="G35" s="892"/>
    </row>
    <row r="36" spans="1:7">
      <c r="A36" s="895" t="s">
        <v>2514</v>
      </c>
      <c r="B36" s="895" t="s">
        <v>3131</v>
      </c>
      <c r="C36" s="895" t="s">
        <v>1074</v>
      </c>
      <c r="D36" s="892"/>
      <c r="E36" s="892"/>
      <c r="F36" s="892"/>
      <c r="G36" s="892"/>
    </row>
    <row r="37" spans="1:7">
      <c r="A37" s="895" t="s">
        <v>1094</v>
      </c>
      <c r="B37" s="895" t="s">
        <v>3132</v>
      </c>
      <c r="C37" s="895" t="s">
        <v>1093</v>
      </c>
      <c r="D37" s="892" t="s">
        <v>2446</v>
      </c>
      <c r="E37" s="892"/>
      <c r="F37" s="892"/>
      <c r="G37" s="892"/>
    </row>
    <row r="38" spans="1:7">
      <c r="A38" s="895" t="s">
        <v>2948</v>
      </c>
      <c r="B38" s="895" t="s">
        <v>1317</v>
      </c>
      <c r="C38" s="895" t="s">
        <v>1318</v>
      </c>
      <c r="D38" s="892"/>
      <c r="E38" s="892"/>
      <c r="F38" s="892"/>
      <c r="G38" s="892"/>
    </row>
    <row r="39" spans="1:7">
      <c r="A39" s="895" t="s">
        <v>2949</v>
      </c>
      <c r="B39" s="895" t="s">
        <v>2950</v>
      </c>
      <c r="C39" s="895" t="s">
        <v>948</v>
      </c>
      <c r="D39" s="892"/>
      <c r="E39" s="892"/>
      <c r="F39" s="892"/>
      <c r="G39" s="892"/>
    </row>
    <row r="40" spans="1:7">
      <c r="A40" s="895" t="s">
        <v>721</v>
      </c>
      <c r="B40" s="895" t="s">
        <v>2951</v>
      </c>
      <c r="C40" s="895" t="s">
        <v>884</v>
      </c>
      <c r="D40" s="892"/>
      <c r="E40" s="892"/>
      <c r="F40" s="892"/>
      <c r="G40" s="892"/>
    </row>
    <row r="41" spans="1:7">
      <c r="A41" s="895" t="s">
        <v>3133</v>
      </c>
      <c r="B41" s="895" t="s">
        <v>3134</v>
      </c>
      <c r="C41" s="895" t="s">
        <v>1107</v>
      </c>
      <c r="D41" s="892"/>
      <c r="E41" s="892"/>
      <c r="F41" s="892"/>
      <c r="G41" s="892"/>
    </row>
    <row r="42" spans="1:7">
      <c r="A42" s="895" t="s">
        <v>486</v>
      </c>
      <c r="B42" s="895" t="s">
        <v>3135</v>
      </c>
      <c r="C42" s="895" t="s">
        <v>1104</v>
      </c>
      <c r="D42" s="892"/>
      <c r="E42" s="892"/>
      <c r="F42" s="892"/>
      <c r="G42" s="892"/>
    </row>
    <row r="43" spans="1:7">
      <c r="A43" s="895" t="s">
        <v>2518</v>
      </c>
      <c r="B43" s="895" t="s">
        <v>3136</v>
      </c>
      <c r="C43" s="895" t="s">
        <v>1109</v>
      </c>
      <c r="D43" s="892"/>
      <c r="E43" s="892"/>
      <c r="F43" s="892"/>
      <c r="G43" s="892"/>
    </row>
    <row r="44" spans="1:7">
      <c r="A44" s="895" t="s">
        <v>452</v>
      </c>
      <c r="B44" s="895" t="s">
        <v>3137</v>
      </c>
      <c r="C44" s="895"/>
      <c r="D44" s="892"/>
      <c r="E44" s="892"/>
      <c r="F44" s="892"/>
      <c r="G44" s="892"/>
    </row>
    <row r="45" spans="1:7">
      <c r="A45" s="895" t="s">
        <v>3138</v>
      </c>
      <c r="B45" s="895" t="s">
        <v>3139</v>
      </c>
      <c r="C45" s="895" t="s">
        <v>1122</v>
      </c>
      <c r="D45" s="892"/>
      <c r="E45" s="892"/>
      <c r="F45" s="892"/>
      <c r="G45" s="892"/>
    </row>
    <row r="46" spans="1:7">
      <c r="A46" s="895" t="s">
        <v>3140</v>
      </c>
      <c r="B46" s="895" t="s">
        <v>3141</v>
      </c>
      <c r="C46" s="895" t="s">
        <v>1043</v>
      </c>
      <c r="D46" s="892"/>
      <c r="E46" s="892"/>
      <c r="F46" s="892"/>
      <c r="G46" s="892"/>
    </row>
    <row r="47" spans="1:7">
      <c r="A47" s="895" t="s">
        <v>428</v>
      </c>
      <c r="B47" s="895" t="s">
        <v>2952</v>
      </c>
      <c r="C47" s="895" t="s">
        <v>1303</v>
      </c>
      <c r="D47" s="892"/>
      <c r="E47" s="892"/>
      <c r="F47" s="892"/>
      <c r="G47" s="892"/>
    </row>
    <row r="48" spans="1:7">
      <c r="A48" s="895" t="s">
        <v>2513</v>
      </c>
      <c r="B48" s="895" t="s">
        <v>2953</v>
      </c>
      <c r="C48" s="895" t="s">
        <v>1068</v>
      </c>
      <c r="D48" s="892"/>
      <c r="E48" s="892"/>
      <c r="F48" s="892"/>
      <c r="G48" s="892"/>
    </row>
    <row r="49" spans="1:7">
      <c r="A49" s="895" t="s">
        <v>476</v>
      </c>
      <c r="B49" s="895" t="s">
        <v>2954</v>
      </c>
      <c r="C49" s="895" t="s">
        <v>909</v>
      </c>
      <c r="D49" s="892"/>
      <c r="E49" s="892"/>
      <c r="F49" s="892"/>
      <c r="G49" s="892"/>
    </row>
    <row r="50" spans="1:7">
      <c r="A50" s="895" t="s">
        <v>3142</v>
      </c>
      <c r="B50" s="895" t="s">
        <v>3143</v>
      </c>
      <c r="C50" s="895" t="s">
        <v>916</v>
      </c>
      <c r="D50" s="892"/>
      <c r="E50" s="892"/>
      <c r="F50" s="892"/>
      <c r="G50" s="892"/>
    </row>
    <row r="51" spans="1:7">
      <c r="A51" s="895" t="s">
        <v>3144</v>
      </c>
      <c r="B51" s="895" t="s">
        <v>3145</v>
      </c>
      <c r="C51" s="895" t="s">
        <v>1334</v>
      </c>
      <c r="D51" s="892"/>
      <c r="E51" s="892"/>
      <c r="F51" s="892"/>
      <c r="G51" s="892"/>
    </row>
    <row r="52" spans="1:7">
      <c r="A52" s="895" t="s">
        <v>2408</v>
      </c>
      <c r="B52" s="895" t="s">
        <v>3146</v>
      </c>
      <c r="C52" s="895" t="s">
        <v>1167</v>
      </c>
      <c r="D52" s="892"/>
      <c r="E52" s="892"/>
      <c r="F52" s="892"/>
      <c r="G52" s="892"/>
    </row>
    <row r="53" spans="1:7">
      <c r="A53" s="895" t="s">
        <v>1328</v>
      </c>
      <c r="B53" s="895" t="s">
        <v>2955</v>
      </c>
      <c r="C53" s="895" t="s">
        <v>1327</v>
      </c>
      <c r="D53" s="892"/>
      <c r="E53" s="892"/>
      <c r="F53" s="892"/>
      <c r="G53" s="892"/>
    </row>
    <row r="54" spans="1:7">
      <c r="A54" s="895" t="s">
        <v>1301</v>
      </c>
      <c r="B54" s="895" t="s">
        <v>2545</v>
      </c>
      <c r="C54" s="895" t="s">
        <v>1300</v>
      </c>
      <c r="D54" s="892"/>
      <c r="E54" s="892"/>
      <c r="F54" s="892"/>
      <c r="G54" s="892"/>
    </row>
    <row r="55" spans="1:7">
      <c r="A55" s="895" t="s">
        <v>600</v>
      </c>
      <c r="B55" s="895" t="s">
        <v>3147</v>
      </c>
      <c r="C55" s="895"/>
      <c r="D55" s="892"/>
      <c r="E55" s="892"/>
      <c r="F55" s="892"/>
      <c r="G55" s="892"/>
    </row>
    <row r="56" spans="1:7">
      <c r="A56" s="895" t="s">
        <v>3148</v>
      </c>
      <c r="B56" s="895" t="s">
        <v>952</v>
      </c>
      <c r="C56" s="895" t="s">
        <v>953</v>
      </c>
      <c r="D56" s="892"/>
      <c r="E56" s="892"/>
      <c r="F56" s="892"/>
      <c r="G56" s="892"/>
    </row>
    <row r="57" spans="1:7">
      <c r="A57" s="895" t="s">
        <v>608</v>
      </c>
      <c r="B57" s="895" t="s">
        <v>3149</v>
      </c>
      <c r="C57" s="895" t="s">
        <v>1193</v>
      </c>
      <c r="D57" s="892"/>
      <c r="E57" s="892"/>
      <c r="F57" s="892"/>
      <c r="G57" s="892"/>
    </row>
    <row r="58" spans="1:7">
      <c r="A58" s="895" t="s">
        <v>1340</v>
      </c>
      <c r="B58" s="895" t="s">
        <v>3150</v>
      </c>
      <c r="C58" s="895"/>
      <c r="D58" s="892"/>
      <c r="E58" s="892"/>
      <c r="F58" s="892"/>
      <c r="G58" s="892"/>
    </row>
    <row r="59" spans="1:7">
      <c r="A59" s="895" t="s">
        <v>2956</v>
      </c>
      <c r="B59" s="895" t="s">
        <v>2957</v>
      </c>
      <c r="C59" s="895" t="s">
        <v>928</v>
      </c>
      <c r="D59" s="892"/>
      <c r="E59" s="892"/>
      <c r="F59" s="892"/>
      <c r="G59" s="892"/>
    </row>
    <row r="60" spans="1:7">
      <c r="A60" s="895" t="s">
        <v>2958</v>
      </c>
      <c r="B60" s="895" t="s">
        <v>1313</v>
      </c>
      <c r="C60" s="895" t="s">
        <v>1314</v>
      </c>
      <c r="D60" s="892"/>
      <c r="E60" s="892"/>
      <c r="F60" s="892"/>
      <c r="G60" s="892"/>
    </row>
    <row r="61" spans="1:7">
      <c r="A61" s="895" t="s">
        <v>2409</v>
      </c>
      <c r="B61" s="895" t="s">
        <v>2959</v>
      </c>
      <c r="C61" s="895"/>
      <c r="D61" s="892"/>
      <c r="E61" s="892"/>
      <c r="F61" s="892"/>
      <c r="G61" s="892"/>
    </row>
    <row r="62" spans="1:7">
      <c r="A62" s="895" t="s">
        <v>3151</v>
      </c>
      <c r="B62" s="895" t="s">
        <v>3152</v>
      </c>
      <c r="C62" s="895" t="s">
        <v>1243</v>
      </c>
      <c r="D62" s="892"/>
      <c r="E62" s="892"/>
      <c r="F62" s="892"/>
      <c r="G62" s="892"/>
    </row>
    <row r="63" spans="1:7">
      <c r="A63" s="895" t="s">
        <v>3153</v>
      </c>
      <c r="B63" s="895" t="s">
        <v>1247</v>
      </c>
      <c r="C63" s="895" t="s">
        <v>1248</v>
      </c>
      <c r="D63" s="892"/>
      <c r="E63" s="892"/>
      <c r="F63" s="892"/>
      <c r="G63" s="892"/>
    </row>
    <row r="64" spans="1:7">
      <c r="A64" s="895" t="s">
        <v>2960</v>
      </c>
      <c r="B64" s="895" t="s">
        <v>2961</v>
      </c>
      <c r="C64" s="895" t="s">
        <v>1250</v>
      </c>
      <c r="D64" s="892"/>
      <c r="E64" s="892"/>
      <c r="F64" s="892"/>
      <c r="G64" s="892"/>
    </row>
    <row r="65" spans="1:7">
      <c r="A65" s="895" t="s">
        <v>2541</v>
      </c>
      <c r="B65" s="895" t="s">
        <v>1252</v>
      </c>
      <c r="C65" s="895" t="s">
        <v>1253</v>
      </c>
      <c r="D65" s="892"/>
      <c r="E65" s="892"/>
      <c r="F65" s="892"/>
      <c r="G65" s="892"/>
    </row>
    <row r="66" spans="1:7">
      <c r="A66" s="895" t="s">
        <v>2366</v>
      </c>
      <c r="B66" s="895" t="s">
        <v>2539</v>
      </c>
      <c r="C66" s="895" t="s">
        <v>2365</v>
      </c>
      <c r="D66" s="892"/>
      <c r="E66" s="892"/>
      <c r="F66" s="892"/>
      <c r="G66" s="892"/>
    </row>
    <row r="67" spans="1:7">
      <c r="A67" s="895" t="s">
        <v>2962</v>
      </c>
      <c r="B67" s="895" t="s">
        <v>2963</v>
      </c>
      <c r="C67" s="895" t="s">
        <v>1321</v>
      </c>
      <c r="D67" s="892"/>
      <c r="E67" s="892"/>
      <c r="F67" s="892"/>
      <c r="G67" s="892"/>
    </row>
    <row r="68" spans="1:7">
      <c r="A68" s="895" t="s">
        <v>690</v>
      </c>
      <c r="B68" s="895" t="s">
        <v>3154</v>
      </c>
      <c r="C68" s="895" t="s">
        <v>1275</v>
      </c>
      <c r="D68" s="892"/>
      <c r="E68" s="892"/>
      <c r="F68" s="892"/>
      <c r="G68" s="892"/>
    </row>
    <row r="69" spans="1:7">
      <c r="A69" s="895" t="s">
        <v>2964</v>
      </c>
      <c r="B69" s="895" t="s">
        <v>2965</v>
      </c>
      <c r="C69" s="895" t="s">
        <v>1271</v>
      </c>
      <c r="D69" s="892"/>
      <c r="E69" s="892"/>
      <c r="F69" s="892"/>
      <c r="G69" s="892"/>
    </row>
    <row r="70" spans="1:7">
      <c r="A70" s="895" t="s">
        <v>2969</v>
      </c>
      <c r="B70" s="895" t="s">
        <v>2970</v>
      </c>
      <c r="C70" s="895" t="s">
        <v>1325</v>
      </c>
      <c r="D70" s="892"/>
      <c r="E70" s="892"/>
      <c r="F70" s="892"/>
      <c r="G70" s="892"/>
    </row>
    <row r="71" spans="1:7">
      <c r="A71" s="895" t="s">
        <v>2971</v>
      </c>
      <c r="B71" s="895" t="s">
        <v>2972</v>
      </c>
      <c r="C71" s="895" t="s">
        <v>892</v>
      </c>
      <c r="D71" s="892"/>
      <c r="E71" s="892"/>
      <c r="F71" s="892"/>
      <c r="G71" s="892"/>
    </row>
    <row r="72" spans="1:7">
      <c r="A72" s="895" t="s">
        <v>522</v>
      </c>
      <c r="B72" s="895" t="s">
        <v>2973</v>
      </c>
      <c r="C72" s="895" t="s">
        <v>1310</v>
      </c>
      <c r="D72" s="892"/>
      <c r="E72" s="892"/>
      <c r="F72" s="892"/>
      <c r="G72" s="892"/>
    </row>
    <row r="73" spans="1:7">
      <c r="A73" s="895" t="s">
        <v>3155</v>
      </c>
      <c r="B73" s="895" t="s">
        <v>3156</v>
      </c>
      <c r="C73" s="895" t="s">
        <v>1133</v>
      </c>
      <c r="D73" s="892"/>
      <c r="E73" s="892"/>
      <c r="F73" s="892"/>
      <c r="G73" s="892"/>
    </row>
    <row r="74" spans="1:7">
      <c r="A74" s="895" t="s">
        <v>1289</v>
      </c>
      <c r="B74" s="895" t="s">
        <v>1287</v>
      </c>
      <c r="C74" s="895" t="s">
        <v>1288</v>
      </c>
      <c r="D74" s="892"/>
      <c r="E74" s="892"/>
      <c r="F74" s="892"/>
      <c r="G74" s="892"/>
    </row>
    <row r="75" spans="1:7">
      <c r="A75" s="894" t="s">
        <v>2974</v>
      </c>
      <c r="B75" s="894"/>
      <c r="C75" s="894"/>
      <c r="D75" s="892"/>
      <c r="E75" s="892"/>
      <c r="F75" s="892"/>
      <c r="G75" s="892"/>
    </row>
    <row r="76" spans="1:7">
      <c r="A76" s="895" t="s">
        <v>978</v>
      </c>
      <c r="B76" s="895" t="s">
        <v>3157</v>
      </c>
      <c r="C76" s="895" t="s">
        <v>977</v>
      </c>
      <c r="D76" s="892"/>
      <c r="E76" s="892"/>
      <c r="F76" s="892"/>
      <c r="G76" s="892"/>
    </row>
    <row r="77" spans="1:7">
      <c r="A77" s="895" t="s">
        <v>750</v>
      </c>
      <c r="B77" s="895" t="s">
        <v>2975</v>
      </c>
      <c r="C77" s="895" t="s">
        <v>975</v>
      </c>
      <c r="D77" s="892"/>
      <c r="E77" s="892"/>
      <c r="F77" s="892"/>
      <c r="G77" s="892"/>
    </row>
    <row r="78" spans="1:7">
      <c r="A78" s="895" t="s">
        <v>3158</v>
      </c>
      <c r="B78" s="895" t="s">
        <v>3159</v>
      </c>
      <c r="C78" s="895" t="s">
        <v>1201</v>
      </c>
      <c r="D78" s="892"/>
      <c r="E78" s="892"/>
      <c r="F78" s="892"/>
      <c r="G78" s="892"/>
    </row>
    <row r="79" spans="1:7">
      <c r="A79" s="895" t="s">
        <v>333</v>
      </c>
      <c r="B79" s="895" t="s">
        <v>2976</v>
      </c>
      <c r="C79" s="895" t="s">
        <v>1081</v>
      </c>
      <c r="D79" s="892"/>
      <c r="E79" s="892"/>
      <c r="F79" s="892"/>
      <c r="G79" s="892"/>
    </row>
    <row r="80" spans="1:7">
      <c r="A80" s="895" t="s">
        <v>227</v>
      </c>
      <c r="B80" s="895" t="s">
        <v>2977</v>
      </c>
      <c r="C80" s="895" t="s">
        <v>969</v>
      </c>
      <c r="D80" s="892"/>
      <c r="E80" s="892"/>
      <c r="F80" s="892"/>
      <c r="G80" s="892"/>
    </row>
    <row r="81" spans="1:7">
      <c r="A81" s="895" t="s">
        <v>3160</v>
      </c>
      <c r="B81" s="895" t="s">
        <v>3161</v>
      </c>
      <c r="C81" s="895" t="s">
        <v>3162</v>
      </c>
      <c r="D81" s="892"/>
      <c r="E81" s="892"/>
      <c r="F81" s="892"/>
      <c r="G81" s="892"/>
    </row>
    <row r="82" spans="1:7">
      <c r="A82" s="895" t="s">
        <v>654</v>
      </c>
      <c r="B82" s="895" t="s">
        <v>2978</v>
      </c>
      <c r="C82" s="895" t="s">
        <v>1006</v>
      </c>
      <c r="D82" s="892"/>
      <c r="E82" s="892"/>
      <c r="F82" s="892"/>
      <c r="G82" s="892"/>
    </row>
    <row r="83" spans="1:7">
      <c r="A83" s="895" t="s">
        <v>2979</v>
      </c>
      <c r="B83" s="895" t="s">
        <v>2980</v>
      </c>
      <c r="C83" s="895" t="s">
        <v>926</v>
      </c>
      <c r="D83" s="892"/>
      <c r="E83" s="892"/>
      <c r="F83" s="892"/>
      <c r="G83" s="892"/>
    </row>
    <row r="84" spans="1:7">
      <c r="A84" s="895" t="s">
        <v>3163</v>
      </c>
      <c r="B84" s="895" t="s">
        <v>3164</v>
      </c>
      <c r="C84" s="895" t="s">
        <v>959</v>
      </c>
      <c r="D84" s="892"/>
      <c r="E84" s="892"/>
      <c r="F84" s="892"/>
      <c r="G84" s="892"/>
    </row>
    <row r="85" spans="1:7">
      <c r="A85" s="895" t="s">
        <v>2981</v>
      </c>
      <c r="B85" s="895" t="s">
        <v>876</v>
      </c>
      <c r="C85" s="895" t="s">
        <v>877</v>
      </c>
      <c r="D85" s="892"/>
      <c r="E85" s="892"/>
      <c r="F85" s="892"/>
      <c r="G85" s="892"/>
    </row>
    <row r="86" spans="1:7">
      <c r="A86" s="902" t="s">
        <v>2982</v>
      </c>
      <c r="B86" s="902" t="s">
        <v>2983</v>
      </c>
      <c r="C86" s="902" t="s">
        <v>1210</v>
      </c>
      <c r="D86" s="892" t="s">
        <v>2446</v>
      </c>
      <c r="E86" s="892"/>
      <c r="F86" s="892"/>
      <c r="G86" s="892"/>
    </row>
    <row r="87" spans="1:7">
      <c r="A87" s="895" t="s">
        <v>2984</v>
      </c>
      <c r="B87" s="895" t="s">
        <v>2985</v>
      </c>
      <c r="C87" s="895" t="s">
        <v>1144</v>
      </c>
      <c r="D87" s="892"/>
      <c r="E87" s="892"/>
      <c r="F87" s="892"/>
      <c r="G87" s="892"/>
    </row>
    <row r="88" spans="1:7">
      <c r="A88" s="895" t="s">
        <v>3165</v>
      </c>
      <c r="B88" s="895" t="s">
        <v>3166</v>
      </c>
      <c r="C88" s="895" t="s">
        <v>1149</v>
      </c>
      <c r="D88" s="892"/>
      <c r="E88" s="892"/>
      <c r="F88" s="892"/>
      <c r="G88" s="892"/>
    </row>
    <row r="89" spans="1:7">
      <c r="A89" s="895" t="s">
        <v>3167</v>
      </c>
      <c r="B89" s="895" t="s">
        <v>964</v>
      </c>
      <c r="C89" s="895" t="s">
        <v>965</v>
      </c>
      <c r="D89" s="892"/>
      <c r="E89" s="892"/>
      <c r="F89" s="892"/>
      <c r="G89" s="892"/>
    </row>
    <row r="90" spans="1:7">
      <c r="A90" s="895" t="s">
        <v>2986</v>
      </c>
      <c r="B90" s="895" t="s">
        <v>2987</v>
      </c>
      <c r="C90" s="895" t="s">
        <v>956</v>
      </c>
      <c r="D90" s="892"/>
      <c r="E90" s="892"/>
      <c r="F90" s="892"/>
      <c r="G90" s="892"/>
    </row>
    <row r="91" spans="1:7">
      <c r="A91" s="895" t="s">
        <v>516</v>
      </c>
      <c r="B91" s="895" t="s">
        <v>3168</v>
      </c>
      <c r="C91" s="895" t="s">
        <v>967</v>
      </c>
      <c r="D91" s="892"/>
      <c r="E91" s="892"/>
      <c r="F91" s="892"/>
      <c r="G91" s="892"/>
    </row>
    <row r="92" spans="1:7">
      <c r="A92" s="895" t="s">
        <v>3169</v>
      </c>
      <c r="B92" s="895" t="s">
        <v>3170</v>
      </c>
      <c r="C92" s="895" t="s">
        <v>875</v>
      </c>
      <c r="D92" s="892"/>
      <c r="E92" s="892"/>
      <c r="F92" s="892"/>
      <c r="G92" s="892"/>
    </row>
    <row r="93" spans="1:7">
      <c r="A93" s="895" t="s">
        <v>226</v>
      </c>
      <c r="B93" s="895" t="s">
        <v>2988</v>
      </c>
      <c r="C93" s="895" t="s">
        <v>971</v>
      </c>
      <c r="D93" s="892"/>
      <c r="E93" s="892"/>
      <c r="F93" s="892"/>
      <c r="G93" s="892"/>
    </row>
    <row r="94" spans="1:7">
      <c r="A94" s="895" t="s">
        <v>2989</v>
      </c>
      <c r="B94" s="895" t="s">
        <v>2990</v>
      </c>
      <c r="C94" s="895" t="s">
        <v>934</v>
      </c>
      <c r="D94" s="892"/>
      <c r="E94" s="892"/>
      <c r="F94" s="892"/>
      <c r="G94" s="892"/>
    </row>
    <row r="95" spans="1:7">
      <c r="A95" s="895" t="s">
        <v>2991</v>
      </c>
      <c r="B95" s="895" t="s">
        <v>2992</v>
      </c>
      <c r="C95" s="895" t="s">
        <v>973</v>
      </c>
      <c r="D95" s="892"/>
      <c r="E95" s="892"/>
      <c r="F95" s="892"/>
      <c r="G95" s="892"/>
    </row>
    <row r="96" spans="1:7">
      <c r="A96" s="895" t="s">
        <v>2993</v>
      </c>
      <c r="B96" s="895" t="s">
        <v>2994</v>
      </c>
      <c r="C96" s="895" t="s">
        <v>897</v>
      </c>
      <c r="D96" s="892"/>
      <c r="E96" s="892"/>
      <c r="F96" s="892"/>
      <c r="G96" s="892"/>
    </row>
    <row r="97" spans="1:7">
      <c r="A97" s="902" t="s">
        <v>1263</v>
      </c>
      <c r="B97" s="902" t="s">
        <v>3171</v>
      </c>
      <c r="C97" s="902" t="s">
        <v>1262</v>
      </c>
      <c r="D97" s="892" t="s">
        <v>2446</v>
      </c>
      <c r="E97" s="892"/>
      <c r="F97" s="892"/>
      <c r="G97" s="892"/>
    </row>
    <row r="98" spans="1:7">
      <c r="A98" s="903" t="s">
        <v>3172</v>
      </c>
      <c r="B98" s="903" t="s">
        <v>2546</v>
      </c>
      <c r="C98" s="903" t="s">
        <v>1291</v>
      </c>
      <c r="D98" s="892" t="s">
        <v>2446</v>
      </c>
      <c r="E98" s="892"/>
      <c r="F98" s="892"/>
      <c r="G98" s="892"/>
    </row>
    <row r="99" spans="1:7">
      <c r="A99" s="895" t="s">
        <v>3173</v>
      </c>
      <c r="B99" s="895" t="s">
        <v>3174</v>
      </c>
      <c r="C99" s="895" t="s">
        <v>1131</v>
      </c>
      <c r="D99" s="892"/>
      <c r="E99" s="892"/>
      <c r="F99" s="892"/>
      <c r="G99" s="892"/>
    </row>
    <row r="100" spans="1:7">
      <c r="A100" s="895" t="s">
        <v>717</v>
      </c>
      <c r="B100" s="895" t="s">
        <v>2995</v>
      </c>
      <c r="C100" s="895" t="s">
        <v>963</v>
      </c>
      <c r="D100" s="892"/>
      <c r="E100" s="892"/>
      <c r="F100" s="892"/>
      <c r="G100" s="892"/>
    </row>
    <row r="101" spans="1:7">
      <c r="A101" s="895" t="s">
        <v>2996</v>
      </c>
      <c r="B101" s="895" t="s">
        <v>2997</v>
      </c>
      <c r="C101" s="895" t="s">
        <v>1135</v>
      </c>
      <c r="D101" s="892"/>
      <c r="E101" s="892"/>
      <c r="F101" s="892"/>
      <c r="G101" s="892"/>
    </row>
    <row r="102" spans="1:7">
      <c r="A102" s="894" t="s">
        <v>2998</v>
      </c>
      <c r="B102" s="894"/>
      <c r="C102" s="894"/>
      <c r="D102" s="892"/>
      <c r="E102" s="892"/>
      <c r="F102" s="892"/>
      <c r="G102" s="892"/>
    </row>
    <row r="103" spans="1:7">
      <c r="A103" s="895" t="s">
        <v>510</v>
      </c>
      <c r="B103" s="895" t="s">
        <v>3175</v>
      </c>
      <c r="C103" s="895" t="s">
        <v>980</v>
      </c>
      <c r="D103" s="892"/>
      <c r="E103" s="892"/>
      <c r="F103" s="892"/>
      <c r="G103" s="892"/>
    </row>
    <row r="104" spans="1:7">
      <c r="A104" s="895" t="s">
        <v>752</v>
      </c>
      <c r="B104" s="895" t="s">
        <v>2999</v>
      </c>
      <c r="C104" s="895" t="s">
        <v>992</v>
      </c>
      <c r="D104" s="892"/>
      <c r="E104" s="892"/>
      <c r="F104" s="892"/>
      <c r="G104" s="892"/>
    </row>
    <row r="105" spans="1:7">
      <c r="A105" s="895" t="s">
        <v>1001</v>
      </c>
      <c r="B105" s="895" t="s">
        <v>3176</v>
      </c>
      <c r="C105" s="895" t="s">
        <v>1000</v>
      </c>
      <c r="D105" s="892"/>
      <c r="E105" s="892"/>
      <c r="F105" s="892"/>
      <c r="G105" s="892"/>
    </row>
    <row r="106" spans="1:7">
      <c r="A106" s="895" t="s">
        <v>374</v>
      </c>
      <c r="B106" s="895" t="s">
        <v>3177</v>
      </c>
      <c r="C106" s="895" t="s">
        <v>882</v>
      </c>
      <c r="D106" s="892"/>
      <c r="E106" s="892"/>
      <c r="F106" s="892"/>
      <c r="G106" s="892"/>
    </row>
    <row r="107" spans="1:7">
      <c r="A107" s="895" t="s">
        <v>3178</v>
      </c>
      <c r="B107" s="895" t="s">
        <v>3179</v>
      </c>
      <c r="C107" s="895" t="s">
        <v>1205</v>
      </c>
      <c r="D107" s="892"/>
      <c r="E107" s="892"/>
      <c r="F107" s="892"/>
      <c r="G107" s="892"/>
    </row>
    <row r="108" spans="1:7">
      <c r="A108" s="895" t="s">
        <v>327</v>
      </c>
      <c r="B108" s="895" t="s">
        <v>3000</v>
      </c>
      <c r="C108" s="895" t="s">
        <v>1203</v>
      </c>
      <c r="D108" s="892"/>
      <c r="E108" s="892"/>
      <c r="F108" s="892"/>
      <c r="G108" s="892"/>
    </row>
    <row r="109" spans="1:7">
      <c r="A109" s="895" t="s">
        <v>394</v>
      </c>
      <c r="B109" s="895" t="s">
        <v>3001</v>
      </c>
      <c r="C109" s="895" t="s">
        <v>1029</v>
      </c>
      <c r="D109" s="892"/>
      <c r="E109" s="892"/>
      <c r="F109" s="892"/>
      <c r="G109" s="892"/>
    </row>
    <row r="110" spans="1:7">
      <c r="A110" s="895" t="s">
        <v>532</v>
      </c>
      <c r="B110" s="895" t="s">
        <v>1211</v>
      </c>
      <c r="C110" s="895" t="s">
        <v>1010</v>
      </c>
      <c r="D110" s="892"/>
      <c r="E110" s="892"/>
      <c r="F110" s="892"/>
      <c r="G110" s="892"/>
    </row>
    <row r="111" spans="1:7">
      <c r="A111" s="895" t="s">
        <v>360</v>
      </c>
      <c r="B111" s="895" t="s">
        <v>3180</v>
      </c>
      <c r="C111" s="895" t="s">
        <v>871</v>
      </c>
      <c r="D111" s="892"/>
      <c r="E111" s="892"/>
      <c r="F111" s="892"/>
      <c r="G111" s="892"/>
    </row>
    <row r="112" spans="1:7">
      <c r="A112" s="895" t="s">
        <v>1025</v>
      </c>
      <c r="B112" s="895" t="s">
        <v>3181</v>
      </c>
      <c r="C112" s="895" t="s">
        <v>1024</v>
      </c>
      <c r="D112" s="892"/>
      <c r="E112" s="892"/>
      <c r="F112" s="892"/>
      <c r="G112" s="892"/>
    </row>
    <row r="113" spans="1:7">
      <c r="A113" s="895" t="s">
        <v>1020</v>
      </c>
      <c r="B113" s="895" t="s">
        <v>3182</v>
      </c>
      <c r="C113" s="895" t="s">
        <v>1019</v>
      </c>
      <c r="D113" s="892"/>
      <c r="E113" s="892"/>
      <c r="F113" s="892"/>
      <c r="G113" s="892"/>
    </row>
    <row r="114" spans="1:7">
      <c r="A114" s="895" t="s">
        <v>3183</v>
      </c>
      <c r="B114" s="895" t="s">
        <v>3184</v>
      </c>
      <c r="C114" s="895" t="s">
        <v>1012</v>
      </c>
      <c r="D114" s="892"/>
      <c r="E114" s="892"/>
      <c r="F114" s="892"/>
      <c r="G114" s="892"/>
    </row>
    <row r="115" spans="1:7">
      <c r="A115" s="895" t="s">
        <v>3002</v>
      </c>
      <c r="B115" s="895" t="s">
        <v>3003</v>
      </c>
      <c r="C115" s="895" t="s">
        <v>1212</v>
      </c>
      <c r="D115" s="892"/>
      <c r="E115" s="892"/>
      <c r="F115" s="892"/>
      <c r="G115" s="892"/>
    </row>
    <row r="116" spans="1:7">
      <c r="A116" s="895" t="s">
        <v>3185</v>
      </c>
      <c r="B116" s="895" t="s">
        <v>3186</v>
      </c>
      <c r="C116" s="895" t="s">
        <v>1078</v>
      </c>
      <c r="D116" s="892"/>
      <c r="E116" s="892"/>
      <c r="F116" s="892"/>
      <c r="G116" s="892"/>
    </row>
    <row r="117" spans="1:7">
      <c r="A117" s="895" t="s">
        <v>3187</v>
      </c>
      <c r="B117" s="895" t="s">
        <v>3188</v>
      </c>
      <c r="C117" s="895" t="s">
        <v>1096</v>
      </c>
      <c r="D117" s="892"/>
      <c r="E117" s="892"/>
      <c r="F117" s="892"/>
      <c r="G117" s="892"/>
    </row>
    <row r="118" spans="1:7">
      <c r="A118" s="895" t="s">
        <v>3004</v>
      </c>
      <c r="B118" s="895" t="s">
        <v>3005</v>
      </c>
      <c r="C118" s="895" t="s">
        <v>1052</v>
      </c>
      <c r="D118" s="892"/>
      <c r="E118" s="892"/>
      <c r="F118" s="892"/>
      <c r="G118" s="892"/>
    </row>
    <row r="119" spans="1:7">
      <c r="A119" s="895" t="s">
        <v>356</v>
      </c>
      <c r="B119" s="895" t="s">
        <v>3006</v>
      </c>
      <c r="C119" s="895" t="s">
        <v>1061</v>
      </c>
      <c r="D119" s="892"/>
      <c r="E119" s="892"/>
      <c r="F119" s="892"/>
      <c r="G119" s="892"/>
    </row>
    <row r="120" spans="1:7">
      <c r="A120" s="895" t="s">
        <v>3189</v>
      </c>
      <c r="B120" s="895" t="s">
        <v>1118</v>
      </c>
      <c r="C120" s="895" t="s">
        <v>1119</v>
      </c>
      <c r="D120" s="892"/>
      <c r="E120" s="892"/>
      <c r="F120" s="892"/>
      <c r="G120" s="892"/>
    </row>
    <row r="121" spans="1:7">
      <c r="A121" s="895" t="s">
        <v>572</v>
      </c>
      <c r="B121" s="895" t="s">
        <v>3190</v>
      </c>
      <c r="C121" s="895" t="s">
        <v>1137</v>
      </c>
      <c r="D121" s="892"/>
      <c r="E121" s="892"/>
      <c r="F121" s="892"/>
      <c r="G121" s="892"/>
    </row>
    <row r="122" spans="1:7">
      <c r="A122" s="895" t="s">
        <v>1183</v>
      </c>
      <c r="B122" s="895" t="s">
        <v>2526</v>
      </c>
      <c r="C122" s="895" t="s">
        <v>1182</v>
      </c>
      <c r="D122" s="892"/>
      <c r="E122" s="892"/>
      <c r="F122" s="892"/>
      <c r="G122" s="892"/>
    </row>
    <row r="123" spans="1:7">
      <c r="A123" s="895" t="s">
        <v>3007</v>
      </c>
      <c r="B123" s="895" t="s">
        <v>3008</v>
      </c>
      <c r="C123" s="895" t="s">
        <v>1124</v>
      </c>
      <c r="D123" s="892"/>
      <c r="E123" s="892"/>
      <c r="F123" s="892"/>
      <c r="G123" s="892"/>
    </row>
    <row r="124" spans="1:7">
      <c r="A124" s="895" t="s">
        <v>1147</v>
      </c>
      <c r="B124" s="895" t="s">
        <v>3191</v>
      </c>
      <c r="C124" s="895" t="s">
        <v>1146</v>
      </c>
      <c r="D124" s="892"/>
      <c r="E124" s="892"/>
      <c r="F124" s="892"/>
      <c r="G124" s="892"/>
    </row>
    <row r="125" spans="1:7">
      <c r="A125" s="895" t="s">
        <v>3192</v>
      </c>
      <c r="B125" s="895" t="s">
        <v>3193</v>
      </c>
      <c r="C125" s="895" t="s">
        <v>873</v>
      </c>
      <c r="D125" s="892"/>
      <c r="E125" s="892"/>
      <c r="F125" s="892"/>
      <c r="G125" s="892"/>
    </row>
    <row r="126" spans="1:7">
      <c r="A126" s="895" t="s">
        <v>3194</v>
      </c>
      <c r="B126" s="895" t="s">
        <v>3195</v>
      </c>
      <c r="C126" s="895" t="s">
        <v>907</v>
      </c>
      <c r="D126" s="892"/>
      <c r="E126" s="892"/>
      <c r="F126" s="892"/>
      <c r="G126" s="892"/>
    </row>
    <row r="127" spans="1:7">
      <c r="A127" s="895" t="s">
        <v>3196</v>
      </c>
      <c r="B127" s="895" t="s">
        <v>3197</v>
      </c>
      <c r="C127" s="895" t="s">
        <v>912</v>
      </c>
      <c r="D127" s="892"/>
      <c r="E127" s="892"/>
      <c r="F127" s="892"/>
      <c r="G127" s="892"/>
    </row>
    <row r="128" spans="1:7">
      <c r="A128" s="895" t="s">
        <v>3009</v>
      </c>
      <c r="B128" s="895" t="s">
        <v>3010</v>
      </c>
      <c r="C128" s="895" t="s">
        <v>930</v>
      </c>
      <c r="D128" s="892"/>
      <c r="E128" s="892"/>
      <c r="F128" s="892"/>
      <c r="G128" s="892"/>
    </row>
    <row r="129" spans="1:7">
      <c r="A129" s="895" t="s">
        <v>2523</v>
      </c>
      <c r="B129" s="895" t="s">
        <v>1157</v>
      </c>
      <c r="C129" s="895" t="s">
        <v>1158</v>
      </c>
      <c r="D129" s="892"/>
      <c r="E129" s="892"/>
      <c r="F129" s="892"/>
      <c r="G129" s="892"/>
    </row>
    <row r="130" spans="1:7">
      <c r="A130" s="895" t="s">
        <v>3011</v>
      </c>
      <c r="B130" s="895" t="s">
        <v>3012</v>
      </c>
      <c r="C130" s="895" t="s">
        <v>1208</v>
      </c>
      <c r="D130" s="892"/>
      <c r="E130" s="892"/>
      <c r="F130" s="892"/>
      <c r="G130" s="892"/>
    </row>
    <row r="131" spans="1:7">
      <c r="A131" s="895" t="s">
        <v>3198</v>
      </c>
      <c r="B131" s="895" t="s">
        <v>1176</v>
      </c>
      <c r="C131" s="895" t="s">
        <v>1177</v>
      </c>
      <c r="D131" s="892"/>
      <c r="E131" s="892"/>
      <c r="F131" s="892"/>
      <c r="G131" s="892"/>
    </row>
    <row r="132" spans="1:7">
      <c r="A132" s="895" t="s">
        <v>3199</v>
      </c>
      <c r="B132" s="895" t="s">
        <v>3200</v>
      </c>
      <c r="C132" s="895" t="s">
        <v>1195</v>
      </c>
      <c r="D132" s="892"/>
      <c r="E132" s="892"/>
      <c r="F132" s="892"/>
      <c r="G132" s="892"/>
    </row>
    <row r="133" spans="1:7">
      <c r="A133" s="895" t="s">
        <v>3201</v>
      </c>
      <c r="B133" s="895" t="s">
        <v>3202</v>
      </c>
      <c r="C133" s="895"/>
      <c r="D133" s="892"/>
      <c r="E133" s="892"/>
      <c r="F133" s="892"/>
      <c r="G133" s="892"/>
    </row>
    <row r="134" spans="1:7">
      <c r="A134" s="895" t="s">
        <v>3013</v>
      </c>
      <c r="B134" s="895" t="s">
        <v>3014</v>
      </c>
      <c r="C134" s="895" t="s">
        <v>1083</v>
      </c>
      <c r="D134" s="892"/>
      <c r="E134" s="892"/>
      <c r="F134" s="892"/>
      <c r="G134" s="892"/>
    </row>
    <row r="135" spans="1:7">
      <c r="A135" s="895" t="s">
        <v>625</v>
      </c>
      <c r="B135" s="895" t="s">
        <v>2534</v>
      </c>
      <c r="C135" s="895" t="s">
        <v>1226</v>
      </c>
      <c r="D135" s="892"/>
      <c r="E135" s="892"/>
      <c r="F135" s="892"/>
      <c r="G135" s="892"/>
    </row>
    <row r="136" spans="1:7">
      <c r="A136" s="895" t="s">
        <v>414</v>
      </c>
      <c r="B136" s="895" t="s">
        <v>3015</v>
      </c>
      <c r="C136" s="895" t="s">
        <v>936</v>
      </c>
      <c r="D136" s="892"/>
      <c r="E136" s="892"/>
      <c r="F136" s="892"/>
      <c r="G136" s="892"/>
    </row>
    <row r="137" spans="1:7">
      <c r="A137" s="895" t="s">
        <v>3203</v>
      </c>
      <c r="B137" s="895" t="s">
        <v>3204</v>
      </c>
      <c r="C137" s="895" t="s">
        <v>1258</v>
      </c>
      <c r="D137" s="892"/>
      <c r="E137" s="892"/>
      <c r="F137" s="892"/>
      <c r="G137" s="892"/>
    </row>
    <row r="138" spans="1:7">
      <c r="A138" s="895" t="s">
        <v>3016</v>
      </c>
      <c r="B138" s="895" t="s">
        <v>3017</v>
      </c>
      <c r="C138" s="895" t="s">
        <v>1112</v>
      </c>
      <c r="D138" s="892"/>
      <c r="E138" s="892"/>
      <c r="F138" s="892"/>
      <c r="G138" s="892"/>
    </row>
    <row r="139" spans="1:7">
      <c r="A139" s="895" t="s">
        <v>3018</v>
      </c>
      <c r="B139" s="895" t="s">
        <v>3019</v>
      </c>
      <c r="C139" s="895" t="s">
        <v>1286</v>
      </c>
      <c r="D139" s="892"/>
      <c r="E139" s="892"/>
      <c r="F139" s="892"/>
      <c r="G139" s="892"/>
    </row>
    <row r="140" spans="1:7">
      <c r="A140" s="895" t="s">
        <v>3020</v>
      </c>
      <c r="B140" s="895" t="s">
        <v>3021</v>
      </c>
      <c r="C140" s="895" t="s">
        <v>1279</v>
      </c>
      <c r="D140" s="892"/>
      <c r="E140" s="892"/>
      <c r="F140" s="892"/>
      <c r="G140" s="892"/>
    </row>
    <row r="141" spans="1:7">
      <c r="A141" s="895" t="s">
        <v>3022</v>
      </c>
      <c r="B141" s="895" t="s">
        <v>3023</v>
      </c>
      <c r="C141" s="895" t="s">
        <v>1281</v>
      </c>
      <c r="D141" s="892"/>
      <c r="E141" s="892"/>
      <c r="F141" s="892"/>
      <c r="G141" s="892"/>
    </row>
    <row r="142" spans="1:7">
      <c r="A142" s="895" t="s">
        <v>646</v>
      </c>
      <c r="B142" s="895" t="s">
        <v>3205</v>
      </c>
      <c r="C142" s="895" t="s">
        <v>1284</v>
      </c>
      <c r="D142" s="892"/>
      <c r="E142" s="892"/>
      <c r="F142" s="892"/>
      <c r="G142" s="892"/>
    </row>
    <row r="143" spans="1:7">
      <c r="A143" s="895" t="s">
        <v>3206</v>
      </c>
      <c r="B143" s="895" t="s">
        <v>3207</v>
      </c>
      <c r="C143" s="895" t="s">
        <v>994</v>
      </c>
      <c r="D143" s="892"/>
      <c r="E143" s="892"/>
      <c r="F143" s="892"/>
      <c r="G143" s="892"/>
    </row>
    <row r="144" spans="1:7">
      <c r="A144" s="895" t="s">
        <v>3024</v>
      </c>
      <c r="B144" s="895" t="s">
        <v>3025</v>
      </c>
      <c r="C144" s="895" t="s">
        <v>1050</v>
      </c>
      <c r="D144" s="892"/>
      <c r="E144" s="892"/>
      <c r="F144" s="892"/>
      <c r="G144" s="892"/>
    </row>
    <row r="145" spans="1:7">
      <c r="A145" s="894" t="s">
        <v>3026</v>
      </c>
      <c r="B145" s="894"/>
      <c r="C145" s="894"/>
      <c r="D145" s="892"/>
      <c r="E145" s="892"/>
      <c r="F145" s="892"/>
      <c r="G145" s="892"/>
    </row>
    <row r="146" spans="1:7">
      <c r="A146" s="895" t="s">
        <v>384</v>
      </c>
      <c r="B146" s="895" t="s">
        <v>3208</v>
      </c>
      <c r="C146" s="895" t="s">
        <v>982</v>
      </c>
      <c r="D146" s="892"/>
      <c r="E146" s="892"/>
      <c r="F146" s="892"/>
      <c r="G146" s="892"/>
    </row>
    <row r="147" spans="1:7">
      <c r="A147" s="895" t="s">
        <v>3209</v>
      </c>
      <c r="B147" s="895" t="s">
        <v>3210</v>
      </c>
      <c r="C147" s="895" t="s">
        <v>1089</v>
      </c>
      <c r="D147" s="892"/>
      <c r="E147" s="892"/>
      <c r="F147" s="892"/>
      <c r="G147" s="892"/>
    </row>
    <row r="148" spans="1:7">
      <c r="A148" s="895" t="s">
        <v>3211</v>
      </c>
      <c r="B148" s="895" t="s">
        <v>3212</v>
      </c>
      <c r="C148" s="895" t="s">
        <v>984</v>
      </c>
      <c r="D148" s="892"/>
      <c r="E148" s="892"/>
      <c r="F148" s="892"/>
      <c r="G148" s="892"/>
    </row>
    <row r="149" spans="1:7">
      <c r="A149" s="895" t="s">
        <v>3213</v>
      </c>
      <c r="B149" s="895" t="s">
        <v>3214</v>
      </c>
      <c r="C149" s="895" t="s">
        <v>1014</v>
      </c>
      <c r="D149" s="892"/>
      <c r="E149" s="892"/>
      <c r="F149" s="892"/>
      <c r="G149" s="892"/>
    </row>
    <row r="150" spans="1:7">
      <c r="A150" s="895" t="s">
        <v>3215</v>
      </c>
      <c r="B150" s="895" t="s">
        <v>3216</v>
      </c>
      <c r="C150" s="895" t="s">
        <v>1126</v>
      </c>
      <c r="D150" s="892"/>
      <c r="E150" s="892"/>
      <c r="F150" s="892"/>
      <c r="G150" s="892"/>
    </row>
    <row r="151" spans="1:7">
      <c r="A151" s="895" t="s">
        <v>3217</v>
      </c>
      <c r="B151" s="895" t="s">
        <v>3218</v>
      </c>
      <c r="C151" s="895" t="s">
        <v>1027</v>
      </c>
      <c r="D151" s="892"/>
      <c r="E151" s="892"/>
      <c r="F151" s="892"/>
      <c r="G151" s="892"/>
    </row>
    <row r="152" spans="1:7">
      <c r="A152" s="895" t="s">
        <v>3219</v>
      </c>
      <c r="B152" s="895" t="s">
        <v>3220</v>
      </c>
      <c r="C152" s="895" t="s">
        <v>1031</v>
      </c>
      <c r="D152" s="892"/>
      <c r="E152" s="892"/>
      <c r="F152" s="892"/>
      <c r="G152" s="892"/>
    </row>
    <row r="153" spans="1:7">
      <c r="A153" s="895" t="s">
        <v>3221</v>
      </c>
      <c r="B153" s="895" t="s">
        <v>3222</v>
      </c>
      <c r="C153" s="895" t="s">
        <v>1034</v>
      </c>
      <c r="D153" s="892"/>
      <c r="E153" s="892"/>
      <c r="F153" s="892"/>
      <c r="G153" s="892"/>
    </row>
    <row r="154" spans="1:7">
      <c r="A154" s="895" t="s">
        <v>633</v>
      </c>
      <c r="B154" s="895" t="s">
        <v>3223</v>
      </c>
      <c r="C154" s="895" t="s">
        <v>1269</v>
      </c>
      <c r="D154" s="892"/>
      <c r="E154" s="892"/>
      <c r="F154" s="892"/>
      <c r="G154" s="892"/>
    </row>
    <row r="155" spans="1:7">
      <c r="A155" s="895" t="s">
        <v>339</v>
      </c>
      <c r="B155" s="895" t="s">
        <v>3224</v>
      </c>
      <c r="C155" s="895" t="s">
        <v>1087</v>
      </c>
      <c r="D155" s="892"/>
      <c r="E155" s="892"/>
      <c r="F155" s="892"/>
      <c r="G155" s="892"/>
    </row>
    <row r="156" spans="1:7">
      <c r="A156" s="895" t="s">
        <v>3225</v>
      </c>
      <c r="B156" s="895" t="s">
        <v>3226</v>
      </c>
      <c r="C156" s="895" t="s">
        <v>1041</v>
      </c>
      <c r="D156" s="892"/>
      <c r="E156" s="892"/>
      <c r="F156" s="892"/>
      <c r="G156" s="892"/>
    </row>
    <row r="157" spans="1:7">
      <c r="A157" s="895" t="s">
        <v>480</v>
      </c>
      <c r="B157" s="895" t="s">
        <v>3227</v>
      </c>
      <c r="C157" s="895" t="s">
        <v>1100</v>
      </c>
      <c r="D157" s="892"/>
      <c r="E157" s="892"/>
      <c r="F157" s="892"/>
      <c r="G157" s="892"/>
    </row>
    <row r="158" spans="1:7">
      <c r="A158" s="895" t="s">
        <v>1057</v>
      </c>
      <c r="B158" s="895" t="s">
        <v>1058</v>
      </c>
      <c r="C158" s="895" t="s">
        <v>1056</v>
      </c>
      <c r="D158" s="892"/>
      <c r="E158" s="892"/>
      <c r="F158" s="892"/>
      <c r="G158" s="892"/>
    </row>
    <row r="159" spans="1:7">
      <c r="A159" s="895" t="s">
        <v>680</v>
      </c>
      <c r="B159" s="895" t="s">
        <v>3228</v>
      </c>
      <c r="C159" s="895" t="s">
        <v>1059</v>
      </c>
      <c r="D159" s="892"/>
      <c r="E159" s="892"/>
      <c r="F159" s="892"/>
      <c r="G159" s="892"/>
    </row>
    <row r="160" spans="1:7">
      <c r="A160" s="895" t="s">
        <v>1072</v>
      </c>
      <c r="B160" s="895" t="s">
        <v>3229</v>
      </c>
      <c r="C160" s="895" t="s">
        <v>1071</v>
      </c>
      <c r="D160" s="892"/>
      <c r="E160" s="892"/>
      <c r="F160" s="892"/>
      <c r="G160" s="892"/>
    </row>
    <row r="161" spans="1:7">
      <c r="A161" s="895" t="s">
        <v>3027</v>
      </c>
      <c r="B161" s="895" t="s">
        <v>3028</v>
      </c>
      <c r="C161" s="895" t="s">
        <v>1102</v>
      </c>
      <c r="D161" s="892"/>
      <c r="E161" s="892"/>
      <c r="F161" s="892"/>
      <c r="G161" s="892"/>
    </row>
    <row r="162" spans="1:7">
      <c r="A162" s="895" t="s">
        <v>472</v>
      </c>
      <c r="B162" s="895" t="s">
        <v>3230</v>
      </c>
      <c r="C162" s="895" t="s">
        <v>1098</v>
      </c>
      <c r="D162" s="892"/>
      <c r="E162" s="892"/>
      <c r="F162" s="892"/>
      <c r="G162" s="892"/>
    </row>
    <row r="163" spans="1:7">
      <c r="A163" s="895" t="s">
        <v>3231</v>
      </c>
      <c r="B163" s="895" t="s">
        <v>3232</v>
      </c>
      <c r="C163" s="895" t="s">
        <v>1296</v>
      </c>
      <c r="D163" s="892"/>
      <c r="E163" s="892"/>
      <c r="F163" s="892"/>
      <c r="G163" s="892"/>
    </row>
    <row r="164" spans="1:7">
      <c r="A164" s="895" t="s">
        <v>3233</v>
      </c>
      <c r="B164" s="895" t="s">
        <v>3234</v>
      </c>
      <c r="C164" s="895" t="s">
        <v>1036</v>
      </c>
      <c r="D164" s="892"/>
      <c r="E164" s="892"/>
      <c r="F164" s="892"/>
      <c r="G164" s="892"/>
    </row>
    <row r="165" spans="1:7">
      <c r="A165" s="895" t="s">
        <v>3235</v>
      </c>
      <c r="B165" s="895" t="s">
        <v>3236</v>
      </c>
      <c r="C165" s="895" t="s">
        <v>1139</v>
      </c>
      <c r="D165" s="892"/>
      <c r="E165" s="892"/>
      <c r="F165" s="892"/>
      <c r="G165" s="892"/>
    </row>
    <row r="166" spans="1:7">
      <c r="A166" s="895" t="s">
        <v>3237</v>
      </c>
      <c r="B166" s="895" t="s">
        <v>3238</v>
      </c>
      <c r="C166" s="895" t="s">
        <v>1151</v>
      </c>
      <c r="D166" s="892"/>
      <c r="E166" s="892"/>
      <c r="F166" s="892"/>
      <c r="G166" s="892"/>
    </row>
    <row r="167" spans="1:7">
      <c r="A167" s="895" t="s">
        <v>719</v>
      </c>
      <c r="B167" s="895" t="s">
        <v>3239</v>
      </c>
      <c r="C167" s="895" t="s">
        <v>1153</v>
      </c>
      <c r="D167" s="892"/>
      <c r="E167" s="892"/>
      <c r="F167" s="892"/>
      <c r="G167" s="892"/>
    </row>
    <row r="168" spans="1:7">
      <c r="A168" s="895" t="s">
        <v>3240</v>
      </c>
      <c r="B168" s="895" t="s">
        <v>3241</v>
      </c>
      <c r="C168" s="895" t="s">
        <v>1155</v>
      </c>
      <c r="D168" s="892"/>
      <c r="E168" s="892"/>
      <c r="F168" s="892"/>
      <c r="G168" s="892"/>
    </row>
    <row r="169" spans="1:7">
      <c r="A169" s="895" t="s">
        <v>2530</v>
      </c>
      <c r="B169" s="895" t="s">
        <v>2531</v>
      </c>
      <c r="C169" s="895" t="s">
        <v>2529</v>
      </c>
      <c r="D169" s="892"/>
      <c r="E169" s="892"/>
      <c r="F169" s="892"/>
      <c r="G169" s="892"/>
    </row>
    <row r="170" spans="1:7">
      <c r="A170" s="895" t="s">
        <v>3242</v>
      </c>
      <c r="B170" s="895" t="s">
        <v>3243</v>
      </c>
      <c r="C170" s="895" t="s">
        <v>1215</v>
      </c>
      <c r="D170" s="892"/>
      <c r="E170" s="892"/>
      <c r="F170" s="892"/>
      <c r="G170" s="892"/>
    </row>
    <row r="171" spans="1:7">
      <c r="A171" s="895" t="s">
        <v>3244</v>
      </c>
      <c r="B171" s="895" t="s">
        <v>3245</v>
      </c>
      <c r="C171" s="895" t="s">
        <v>1161</v>
      </c>
      <c r="D171" s="892"/>
      <c r="E171" s="892"/>
      <c r="F171" s="892"/>
      <c r="G171" s="892"/>
    </row>
    <row r="172" spans="1:7">
      <c r="A172" s="895" t="s">
        <v>3246</v>
      </c>
      <c r="B172" s="895" t="s">
        <v>3247</v>
      </c>
      <c r="C172" s="895" t="s">
        <v>1163</v>
      </c>
      <c r="D172" s="892"/>
      <c r="E172" s="892"/>
      <c r="F172" s="892"/>
      <c r="G172" s="892"/>
    </row>
    <row r="173" spans="1:7">
      <c r="A173" s="895" t="s">
        <v>3248</v>
      </c>
      <c r="B173" s="895" t="s">
        <v>3249</v>
      </c>
      <c r="C173" s="895" t="s">
        <v>1165</v>
      </c>
      <c r="D173" s="892"/>
      <c r="E173" s="892"/>
      <c r="F173" s="892"/>
      <c r="G173" s="892"/>
    </row>
    <row r="174" spans="1:7">
      <c r="A174" s="895" t="s">
        <v>3029</v>
      </c>
      <c r="B174" s="895" t="s">
        <v>3030</v>
      </c>
      <c r="C174" s="895" t="s">
        <v>1173</v>
      </c>
      <c r="D174" s="892"/>
      <c r="E174" s="892"/>
      <c r="F174" s="892"/>
      <c r="G174" s="892"/>
    </row>
    <row r="175" spans="1:7">
      <c r="A175" s="895" t="s">
        <v>3250</v>
      </c>
      <c r="B175" s="895" t="s">
        <v>3251</v>
      </c>
      <c r="C175" s="895" t="s">
        <v>1170</v>
      </c>
      <c r="D175" s="892"/>
      <c r="E175" s="892"/>
      <c r="F175" s="892"/>
      <c r="G175" s="892"/>
    </row>
    <row r="176" spans="1:7">
      <c r="A176" s="895" t="s">
        <v>3031</v>
      </c>
      <c r="B176" s="895" t="s">
        <v>3032</v>
      </c>
      <c r="C176" s="895" t="s">
        <v>1180</v>
      </c>
      <c r="D176" s="892"/>
      <c r="E176" s="892"/>
      <c r="F176" s="892"/>
      <c r="G176" s="892"/>
    </row>
    <row r="177" spans="1:7">
      <c r="A177" s="895" t="s">
        <v>542</v>
      </c>
      <c r="B177" s="895" t="s">
        <v>3033</v>
      </c>
      <c r="C177" s="895" t="s">
        <v>1187</v>
      </c>
      <c r="D177" s="892"/>
      <c r="E177" s="892"/>
      <c r="F177" s="892"/>
      <c r="G177" s="892"/>
    </row>
    <row r="178" spans="1:7">
      <c r="A178" s="895" t="s">
        <v>3252</v>
      </c>
      <c r="B178" s="895" t="s">
        <v>3253</v>
      </c>
      <c r="C178" s="895" t="s">
        <v>1189</v>
      </c>
      <c r="D178" s="892"/>
      <c r="E178" s="892"/>
      <c r="F178" s="892"/>
      <c r="G178" s="892"/>
    </row>
    <row r="179" spans="1:7">
      <c r="A179" s="895" t="s">
        <v>3254</v>
      </c>
      <c r="B179" s="895" t="s">
        <v>3255</v>
      </c>
      <c r="C179" s="895" t="s">
        <v>1191</v>
      </c>
      <c r="D179" s="892"/>
      <c r="E179" s="892"/>
      <c r="F179" s="892"/>
      <c r="G179" s="892"/>
    </row>
    <row r="180" spans="1:7">
      <c r="A180" s="895" t="s">
        <v>3034</v>
      </c>
      <c r="B180" s="895" t="s">
        <v>3035</v>
      </c>
      <c r="C180" s="895" t="s">
        <v>1238</v>
      </c>
      <c r="D180" s="892"/>
      <c r="E180" s="892"/>
      <c r="F180" s="892"/>
      <c r="G180" s="892"/>
    </row>
    <row r="181" spans="1:7">
      <c r="A181" s="895" t="s">
        <v>3256</v>
      </c>
      <c r="B181" s="895" t="s">
        <v>3257</v>
      </c>
      <c r="C181" s="895" t="s">
        <v>1197</v>
      </c>
      <c r="D181" s="892"/>
      <c r="E181" s="892"/>
      <c r="F181" s="892"/>
      <c r="G181" s="892"/>
    </row>
    <row r="182" spans="1:7">
      <c r="A182" s="895" t="s">
        <v>566</v>
      </c>
      <c r="B182" s="895" t="s">
        <v>3036</v>
      </c>
      <c r="C182" s="895" t="s">
        <v>1199</v>
      </c>
      <c r="D182" s="892"/>
      <c r="E182" s="892"/>
      <c r="F182" s="892"/>
      <c r="G182" s="892"/>
    </row>
    <row r="183" spans="1:7">
      <c r="A183" s="895" t="s">
        <v>3258</v>
      </c>
      <c r="B183" s="895" t="s">
        <v>3259</v>
      </c>
      <c r="C183" s="895" t="s">
        <v>1224</v>
      </c>
      <c r="D183" s="892"/>
      <c r="E183" s="892"/>
      <c r="F183" s="892"/>
      <c r="G183" s="892"/>
    </row>
    <row r="184" spans="1:7">
      <c r="A184" s="895" t="s">
        <v>3260</v>
      </c>
      <c r="B184" s="895" t="s">
        <v>3261</v>
      </c>
      <c r="C184" s="895" t="s">
        <v>1228</v>
      </c>
      <c r="D184" s="892"/>
      <c r="E184" s="892"/>
      <c r="F184" s="892"/>
      <c r="G184" s="892"/>
    </row>
    <row r="185" spans="1:7">
      <c r="A185" s="895" t="s">
        <v>3037</v>
      </c>
      <c r="B185" s="895" t="s">
        <v>3038</v>
      </c>
      <c r="C185" s="895" t="s">
        <v>1222</v>
      </c>
      <c r="D185" s="892"/>
      <c r="E185" s="892"/>
      <c r="F185" s="892"/>
      <c r="G185" s="892"/>
    </row>
    <row r="186" spans="1:7">
      <c r="A186" s="895" t="s">
        <v>620</v>
      </c>
      <c r="B186" s="895" t="s">
        <v>3262</v>
      </c>
      <c r="C186" s="895" t="s">
        <v>1260</v>
      </c>
      <c r="D186" s="892"/>
      <c r="E186" s="892"/>
      <c r="F186" s="892"/>
      <c r="G186" s="892"/>
    </row>
    <row r="187" spans="1:7">
      <c r="A187" s="895" t="s">
        <v>3263</v>
      </c>
      <c r="B187" s="895" t="s">
        <v>3264</v>
      </c>
      <c r="C187" s="895" t="s">
        <v>1267</v>
      </c>
      <c r="D187" s="892"/>
      <c r="E187" s="892"/>
      <c r="F187" s="892"/>
      <c r="G187" s="892"/>
    </row>
    <row r="188" spans="1:7">
      <c r="A188" s="895" t="s">
        <v>3039</v>
      </c>
      <c r="B188" s="895" t="s">
        <v>3040</v>
      </c>
      <c r="C188" s="895" t="s">
        <v>1273</v>
      </c>
      <c r="D188" s="892"/>
      <c r="E188" s="892"/>
      <c r="F188" s="892"/>
      <c r="G188" s="892"/>
    </row>
    <row r="189" spans="1:7">
      <c r="A189" s="895" t="s">
        <v>3265</v>
      </c>
      <c r="B189" s="895" t="s">
        <v>3266</v>
      </c>
      <c r="C189" s="895" t="s">
        <v>1277</v>
      </c>
      <c r="D189" s="892"/>
      <c r="E189" s="892"/>
      <c r="F189" s="892"/>
      <c r="G189" s="892"/>
    </row>
    <row r="190" spans="1:7">
      <c r="A190" s="895" t="s">
        <v>3267</v>
      </c>
      <c r="B190" s="895" t="s">
        <v>3268</v>
      </c>
      <c r="C190" s="895" t="s">
        <v>1294</v>
      </c>
      <c r="D190" s="892"/>
      <c r="E190" s="892"/>
      <c r="F190" s="892"/>
      <c r="G190" s="892"/>
    </row>
    <row r="191" spans="1:7">
      <c r="A191" s="895" t="s">
        <v>3269</v>
      </c>
      <c r="B191" s="895" t="s">
        <v>3270</v>
      </c>
      <c r="C191" s="895" t="s">
        <v>1048</v>
      </c>
      <c r="D191" s="892"/>
      <c r="E191" s="892"/>
      <c r="F191" s="892"/>
      <c r="G191" s="892"/>
    </row>
    <row r="192" spans="1:7">
      <c r="A192" s="895" t="s">
        <v>478</v>
      </c>
      <c r="B192" s="895" t="s">
        <v>3271</v>
      </c>
      <c r="C192" s="895" t="s">
        <v>890</v>
      </c>
      <c r="D192" s="892"/>
      <c r="E192" s="892"/>
      <c r="F192" s="892"/>
      <c r="G192" s="892"/>
    </row>
    <row r="193" spans="1:7">
      <c r="A193" s="904" t="s">
        <v>3041</v>
      </c>
      <c r="B193" s="904"/>
      <c r="C193" s="904"/>
      <c r="D193" s="892"/>
      <c r="E193" s="892"/>
      <c r="F193" s="892"/>
      <c r="G193" s="892"/>
    </row>
    <row r="194" spans="1:7">
      <c r="A194" s="905" t="s">
        <v>3042</v>
      </c>
      <c r="B194" s="905" t="s">
        <v>3043</v>
      </c>
      <c r="C194" s="905" t="s">
        <v>888</v>
      </c>
      <c r="D194" s="892"/>
      <c r="E194" s="892"/>
      <c r="F194" s="892"/>
      <c r="G194" s="892"/>
    </row>
    <row r="195" spans="1:7">
      <c r="A195" s="905" t="s">
        <v>652</v>
      </c>
      <c r="B195" s="905" t="s">
        <v>3044</v>
      </c>
      <c r="C195" s="905" t="s">
        <v>886</v>
      </c>
      <c r="D195" s="892"/>
      <c r="E195" s="892"/>
      <c r="F195" s="892"/>
      <c r="G195" s="892"/>
    </row>
    <row r="196" spans="1:7">
      <c r="A196" s="905" t="s">
        <v>3045</v>
      </c>
      <c r="B196" s="905" t="s">
        <v>3046</v>
      </c>
      <c r="C196" s="905" t="s">
        <v>946</v>
      </c>
      <c r="D196" s="892"/>
      <c r="E196" s="892"/>
      <c r="F196" s="892"/>
      <c r="G196" s="892"/>
    </row>
    <row r="197" spans="1:7">
      <c r="A197" s="905" t="s">
        <v>684</v>
      </c>
      <c r="B197" s="905" t="s">
        <v>920</v>
      </c>
      <c r="C197" s="905" t="s">
        <v>921</v>
      </c>
      <c r="D197" s="892"/>
      <c r="E197" s="892"/>
      <c r="F197" s="892"/>
      <c r="G197" s="892"/>
    </row>
    <row r="198" spans="1:7">
      <c r="A198" s="905" t="s">
        <v>462</v>
      </c>
      <c r="B198" s="905" t="s">
        <v>1037</v>
      </c>
      <c r="C198" s="905" t="s">
        <v>1038</v>
      </c>
      <c r="D198" s="892"/>
      <c r="E198" s="892"/>
      <c r="F198" s="892"/>
      <c r="G198" s="892"/>
    </row>
    <row r="199" spans="1:7">
      <c r="A199" s="905" t="s">
        <v>3049</v>
      </c>
      <c r="B199" s="905" t="s">
        <v>3050</v>
      </c>
      <c r="C199" s="905" t="s">
        <v>938</v>
      </c>
      <c r="D199" s="892"/>
      <c r="E199" s="892"/>
      <c r="F199" s="892"/>
      <c r="G199" s="892"/>
    </row>
    <row r="200" spans="1:7">
      <c r="A200" s="905" t="s">
        <v>3051</v>
      </c>
      <c r="B200" s="905" t="s">
        <v>3052</v>
      </c>
      <c r="C200" s="905" t="s">
        <v>903</v>
      </c>
      <c r="D200" s="892"/>
      <c r="E200" s="892"/>
      <c r="F200" s="892"/>
      <c r="G200" s="892"/>
    </row>
    <row r="201" spans="1:7">
      <c r="A201" s="905" t="s">
        <v>700</v>
      </c>
      <c r="B201" s="905" t="s">
        <v>3053</v>
      </c>
      <c r="C201" s="905" t="s">
        <v>944</v>
      </c>
      <c r="D201" s="892"/>
      <c r="E201" s="892"/>
      <c r="F201" s="892"/>
      <c r="G201" s="892"/>
    </row>
    <row r="202" spans="1:7">
      <c r="A202" s="905" t="s">
        <v>3047</v>
      </c>
      <c r="B202" s="905" t="s">
        <v>3048</v>
      </c>
      <c r="C202" s="905" t="s">
        <v>932</v>
      </c>
      <c r="D202" s="892"/>
      <c r="E202" s="892"/>
      <c r="F202" s="892"/>
      <c r="G202" s="892"/>
    </row>
    <row r="203" spans="1:7">
      <c r="A203" s="906" t="s">
        <v>3054</v>
      </c>
      <c r="B203" s="906" t="s">
        <v>3055</v>
      </c>
      <c r="C203" s="906" t="s">
        <v>869</v>
      </c>
      <c r="D203" s="892"/>
      <c r="E203" s="892"/>
      <c r="F203" s="892"/>
      <c r="G203" s="892"/>
    </row>
    <row r="204" spans="1:7">
      <c r="A204" s="894" t="s">
        <v>3056</v>
      </c>
      <c r="B204" s="894"/>
      <c r="C204" s="894"/>
      <c r="D204" s="892"/>
      <c r="E204" s="892"/>
      <c r="F204" s="892"/>
      <c r="G204" s="892"/>
    </row>
    <row r="205" spans="1:7">
      <c r="A205" s="895" t="s">
        <v>396</v>
      </c>
      <c r="B205" s="895" t="s">
        <v>3057</v>
      </c>
      <c r="C205" s="895" t="s">
        <v>848</v>
      </c>
      <c r="D205" s="892"/>
      <c r="E205" s="892"/>
      <c r="F205" s="892"/>
      <c r="G205" s="892"/>
    </row>
    <row r="206" spans="1:7">
      <c r="A206" s="894" t="s">
        <v>3058</v>
      </c>
      <c r="B206" s="894"/>
      <c r="C206" s="894"/>
      <c r="D206" s="892"/>
      <c r="E206" s="892"/>
      <c r="F206" s="892"/>
      <c r="G206" s="892"/>
    </row>
    <row r="207" spans="1:7">
      <c r="A207" s="895" t="s">
        <v>2498</v>
      </c>
      <c r="B207" s="895" t="s">
        <v>900</v>
      </c>
      <c r="C207" s="895" t="s">
        <v>901</v>
      </c>
      <c r="D207" s="892"/>
      <c r="E207" s="892"/>
      <c r="F207" s="892"/>
      <c r="G207" s="892"/>
    </row>
    <row r="208" spans="1:7">
      <c r="A208" s="895" t="s">
        <v>708</v>
      </c>
      <c r="B208" s="895" t="s">
        <v>3059</v>
      </c>
      <c r="C208" s="895" t="s">
        <v>867</v>
      </c>
      <c r="D208" s="892"/>
      <c r="E208" s="892"/>
      <c r="F208" s="892"/>
      <c r="G208" s="892"/>
    </row>
    <row r="209" spans="1:7">
      <c r="A209" s="895" t="s">
        <v>715</v>
      </c>
      <c r="B209" s="895" t="s">
        <v>3060</v>
      </c>
      <c r="C209" s="895" t="s">
        <v>880</v>
      </c>
      <c r="D209" s="892"/>
      <c r="E209" s="892"/>
      <c r="F209" s="892"/>
      <c r="G209" s="892"/>
    </row>
    <row r="210" spans="1:7">
      <c r="A210" s="895" t="s">
        <v>3061</v>
      </c>
      <c r="B210" s="895" t="s">
        <v>3062</v>
      </c>
      <c r="C210" s="895" t="s">
        <v>914</v>
      </c>
      <c r="D210" s="892"/>
      <c r="E210" s="892"/>
      <c r="F210" s="892"/>
      <c r="G210" s="892"/>
    </row>
    <row r="211" spans="1:7">
      <c r="A211" s="895" t="s">
        <v>919</v>
      </c>
      <c r="B211" s="895" t="s">
        <v>3063</v>
      </c>
      <c r="C211" s="895" t="s">
        <v>918</v>
      </c>
      <c r="D211" s="892"/>
      <c r="E211" s="892"/>
      <c r="F211" s="892"/>
      <c r="G211" s="892"/>
    </row>
    <row r="212" spans="1:7">
      <c r="A212" s="895" t="s">
        <v>3064</v>
      </c>
      <c r="B212" s="895" t="s">
        <v>3065</v>
      </c>
      <c r="C212" s="895" t="s">
        <v>924</v>
      </c>
      <c r="D212" s="892"/>
      <c r="E212" s="892"/>
      <c r="F212" s="892"/>
      <c r="G212" s="892"/>
    </row>
    <row r="213" spans="1:7">
      <c r="A213" s="895" t="s">
        <v>345</v>
      </c>
      <c r="B213" s="895" t="s">
        <v>3066</v>
      </c>
      <c r="C213" s="895" t="s">
        <v>940</v>
      </c>
      <c r="D213" s="892"/>
      <c r="E213" s="892"/>
      <c r="F213" s="892"/>
      <c r="G213" s="892"/>
    </row>
    <row r="214" spans="1:7">
      <c r="A214" s="895" t="s">
        <v>3067</v>
      </c>
      <c r="B214" s="895" t="s">
        <v>3068</v>
      </c>
      <c r="C214" s="895" t="s">
        <v>942</v>
      </c>
      <c r="D214" s="892"/>
      <c r="E214" s="892"/>
      <c r="F214" s="892"/>
      <c r="G214" s="892"/>
    </row>
    <row r="215" spans="1:7">
      <c r="A215" s="894" t="s">
        <v>3069</v>
      </c>
      <c r="B215" s="894"/>
      <c r="C215" s="894"/>
      <c r="D215" s="892"/>
      <c r="E215" s="892"/>
      <c r="F215" s="892"/>
      <c r="G215" s="892"/>
    </row>
    <row r="216" spans="1:7">
      <c r="A216" s="895" t="s">
        <v>228</v>
      </c>
      <c r="B216" s="895" t="s">
        <v>3070</v>
      </c>
      <c r="C216" s="895" t="s">
        <v>861</v>
      </c>
      <c r="D216" s="892"/>
      <c r="E216" s="892"/>
      <c r="F216" s="892"/>
      <c r="G216" s="892"/>
    </row>
    <row r="217" spans="1:7">
      <c r="A217" s="895" t="s">
        <v>229</v>
      </c>
      <c r="B217" s="895" t="s">
        <v>3071</v>
      </c>
      <c r="C217" s="895" t="s">
        <v>1342</v>
      </c>
      <c r="D217" s="892"/>
      <c r="E217" s="892"/>
      <c r="F217" s="892"/>
      <c r="G217" s="892"/>
    </row>
    <row r="218" spans="1:7">
      <c r="A218" s="894" t="s">
        <v>3072</v>
      </c>
      <c r="B218" s="894"/>
      <c r="C218" s="894"/>
      <c r="D218" s="892"/>
      <c r="E218" s="892"/>
      <c r="F218" s="892"/>
      <c r="G218" s="892"/>
    </row>
    <row r="219" spans="1:7">
      <c r="A219" s="895" t="s">
        <v>602</v>
      </c>
      <c r="B219" s="895" t="s">
        <v>3073</v>
      </c>
      <c r="C219" s="895" t="s">
        <v>899</v>
      </c>
      <c r="D219" s="892"/>
      <c r="E219" s="892"/>
      <c r="F219" s="892"/>
      <c r="G219" s="892"/>
    </row>
    <row r="220" spans="1:7">
      <c r="A220" s="894" t="s">
        <v>3074</v>
      </c>
      <c r="B220" s="894"/>
      <c r="C220" s="894"/>
      <c r="D220" s="892"/>
      <c r="E220" s="892"/>
      <c r="F220" s="892"/>
      <c r="G220" s="892"/>
    </row>
    <row r="221" spans="1:7">
      <c r="A221" s="895" t="s">
        <v>222</v>
      </c>
      <c r="B221" s="895" t="s">
        <v>3075</v>
      </c>
      <c r="C221" s="895" t="s">
        <v>852</v>
      </c>
      <c r="D221" s="892"/>
      <c r="E221" s="892"/>
      <c r="F221" s="892"/>
      <c r="G221" s="892"/>
    </row>
    <row r="222" spans="1:7">
      <c r="A222" s="894" t="s">
        <v>3076</v>
      </c>
      <c r="B222" s="894"/>
      <c r="C222" s="894"/>
      <c r="D222" s="892"/>
      <c r="E222" s="892"/>
      <c r="F222" s="892"/>
      <c r="G222" s="892"/>
    </row>
    <row r="223" spans="1:7">
      <c r="A223" s="895" t="s">
        <v>3077</v>
      </c>
      <c r="B223" s="895" t="s">
        <v>3078</v>
      </c>
      <c r="C223" s="895" t="s">
        <v>839</v>
      </c>
      <c r="D223" s="892"/>
      <c r="E223" s="892"/>
      <c r="F223" s="892"/>
      <c r="G223" s="892"/>
    </row>
    <row r="224" spans="1:7">
      <c r="A224" s="894" t="s">
        <v>3079</v>
      </c>
      <c r="B224" s="894"/>
      <c r="C224" s="894"/>
      <c r="D224" s="892"/>
      <c r="E224" s="892"/>
      <c r="F224" s="892"/>
      <c r="G224" s="892"/>
    </row>
    <row r="225" spans="1:7">
      <c r="A225" s="895" t="s">
        <v>3080</v>
      </c>
      <c r="B225" s="895" t="s">
        <v>3081</v>
      </c>
      <c r="C225" s="895" t="s">
        <v>846</v>
      </c>
      <c r="D225" s="892"/>
      <c r="E225" s="892"/>
      <c r="F225" s="892"/>
      <c r="G225" s="892"/>
    </row>
    <row r="226" spans="1:7">
      <c r="A226" s="894" t="s">
        <v>3082</v>
      </c>
      <c r="B226" s="894"/>
      <c r="C226" s="894"/>
      <c r="D226" s="892"/>
      <c r="E226" s="892"/>
      <c r="F226" s="892"/>
      <c r="G226" s="892"/>
    </row>
    <row r="227" spans="1:7">
      <c r="A227" s="895" t="s">
        <v>3083</v>
      </c>
      <c r="B227" s="895" t="s">
        <v>840</v>
      </c>
      <c r="C227" s="895" t="s">
        <v>841</v>
      </c>
      <c r="D227" s="892"/>
      <c r="E227" s="892"/>
      <c r="F227" s="892"/>
      <c r="G227" s="892"/>
    </row>
    <row r="228" spans="1:7">
      <c r="A228" s="894" t="s">
        <v>3084</v>
      </c>
      <c r="B228" s="894"/>
      <c r="C228" s="894"/>
      <c r="D228" s="892"/>
      <c r="E228" s="892"/>
      <c r="F228" s="892"/>
      <c r="G228" s="892"/>
    </row>
    <row r="229" spans="1:7">
      <c r="A229" s="895" t="s">
        <v>380</v>
      </c>
      <c r="B229" s="895" t="s">
        <v>3085</v>
      </c>
      <c r="C229" s="895" t="s">
        <v>834</v>
      </c>
      <c r="D229" s="892"/>
      <c r="E229" s="892"/>
      <c r="F229" s="892"/>
      <c r="G229" s="892"/>
    </row>
    <row r="230" spans="1:7">
      <c r="A230" s="894" t="s">
        <v>3086</v>
      </c>
      <c r="B230" s="894"/>
      <c r="C230" s="894"/>
      <c r="D230" s="892"/>
      <c r="E230" s="892"/>
      <c r="F230" s="892"/>
      <c r="G230" s="892"/>
    </row>
    <row r="231" spans="1:7">
      <c r="A231" s="895" t="s">
        <v>3087</v>
      </c>
      <c r="B231" s="895" t="s">
        <v>3088</v>
      </c>
      <c r="C231" s="895" t="s">
        <v>854</v>
      </c>
      <c r="D231" s="892"/>
      <c r="E231" s="892"/>
      <c r="F231" s="892"/>
      <c r="G231" s="892"/>
    </row>
    <row r="232" spans="1:7">
      <c r="A232" s="895" t="s">
        <v>3089</v>
      </c>
      <c r="B232" s="895" t="s">
        <v>3090</v>
      </c>
      <c r="C232" s="895"/>
      <c r="D232" s="892"/>
      <c r="E232" s="892"/>
      <c r="F232" s="892"/>
      <c r="G232" s="892"/>
    </row>
    <row r="233" spans="1:7">
      <c r="A233" s="894" t="s">
        <v>3091</v>
      </c>
      <c r="B233" s="894"/>
      <c r="C233" s="894"/>
      <c r="D233" s="892"/>
      <c r="E233" s="892"/>
      <c r="F233" s="892"/>
      <c r="G233" s="892"/>
    </row>
    <row r="234" spans="1:7">
      <c r="A234" s="895" t="s">
        <v>335</v>
      </c>
      <c r="B234" s="895" t="s">
        <v>3092</v>
      </c>
      <c r="C234" s="895" t="s">
        <v>826</v>
      </c>
      <c r="D234" s="892"/>
      <c r="E234" s="892"/>
      <c r="F234" s="892"/>
      <c r="G234" s="892"/>
    </row>
    <row r="235" spans="1:7">
      <c r="A235" s="894" t="s">
        <v>3093</v>
      </c>
      <c r="B235" s="894"/>
      <c r="C235" s="894"/>
      <c r="D235" s="892"/>
      <c r="E235" s="892"/>
      <c r="F235" s="892"/>
      <c r="G235" s="892"/>
    </row>
    <row r="236" spans="1:7">
      <c r="A236" s="895" t="s">
        <v>3094</v>
      </c>
      <c r="B236" s="895" t="s">
        <v>3095</v>
      </c>
      <c r="C236" s="895" t="s">
        <v>844</v>
      </c>
      <c r="D236" s="892"/>
      <c r="E236" s="892"/>
      <c r="F236" s="892"/>
      <c r="G236" s="892"/>
    </row>
    <row r="237" spans="1:7">
      <c r="A237" s="895"/>
      <c r="B237" s="895"/>
      <c r="C237" s="895"/>
      <c r="D237" s="892"/>
      <c r="E237" s="892"/>
      <c r="F237" s="892"/>
      <c r="G237" s="892"/>
    </row>
    <row r="238" spans="1:7">
      <c r="A238" s="894" t="s">
        <v>3096</v>
      </c>
      <c r="B238" s="894"/>
      <c r="C238" s="894"/>
      <c r="D238" s="892"/>
      <c r="E238" s="892"/>
      <c r="F238" s="892"/>
      <c r="G238" s="892"/>
    </row>
    <row r="239" spans="1:3">
      <c r="A239" s="895" t="s">
        <v>824</v>
      </c>
      <c r="B239" s="895" t="s">
        <v>3097</v>
      </c>
      <c r="C239" s="895" t="s">
        <v>823</v>
      </c>
    </row>
  </sheetData>
  <mergeCells count="26">
    <mergeCell ref="A1:C1"/>
    <mergeCell ref="A3:C3"/>
    <mergeCell ref="A12:C12"/>
    <mergeCell ref="A15:C15"/>
    <mergeCell ref="E15:G15"/>
    <mergeCell ref="A17:C17"/>
    <mergeCell ref="A20:C20"/>
    <mergeCell ref="A23:C23"/>
    <mergeCell ref="A75:C75"/>
    <mergeCell ref="A102:C102"/>
    <mergeCell ref="A145:C145"/>
    <mergeCell ref="A193:C193"/>
    <mergeCell ref="A204:C204"/>
    <mergeCell ref="A206:C206"/>
    <mergeCell ref="A215:C215"/>
    <mergeCell ref="A218:C218"/>
    <mergeCell ref="A220:C220"/>
    <mergeCell ref="A222:C222"/>
    <mergeCell ref="A224:C224"/>
    <mergeCell ref="A226:C226"/>
    <mergeCell ref="A228:C228"/>
    <mergeCell ref="A230:C230"/>
    <mergeCell ref="A233:C233"/>
    <mergeCell ref="A235:C235"/>
    <mergeCell ref="A238:C238"/>
    <mergeCell ref="G7:G14"/>
  </mergeCells>
  <hyperlinks>
    <hyperlink ref="E4" location="价格目录!A1" display="目录"/>
  </hyperlinks>
  <pageMargins left="0.699305555555556" right="0.699305555555556"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DZ44"/>
  <sheetViews>
    <sheetView workbookViewId="0">
      <selection activeCell="N17" sqref="N17:N18"/>
    </sheetView>
  </sheetViews>
  <sheetFormatPr defaultColWidth="9" defaultRowHeight="14.25"/>
  <cols>
    <col min="1" max="1" width="25.125" customWidth="1"/>
    <col min="2" max="2" width="10.875" customWidth="1"/>
    <col min="3" max="3" width="11.875" customWidth="1"/>
    <col min="4" max="4" width="12.25" customWidth="1"/>
    <col min="5" max="5" width="13.125" customWidth="1"/>
    <col min="6" max="6" width="12.875" customWidth="1"/>
    <col min="7" max="7" width="13.875" customWidth="1"/>
    <col min="8" max="8" width="15" customWidth="1"/>
    <col min="9" max="9" width="18.5" customWidth="1"/>
    <col min="10" max="10" width="16.25" customWidth="1"/>
  </cols>
  <sheetData>
    <row r="1" ht="33.75" spans="1:130">
      <c r="A1" s="581" t="s">
        <v>95</v>
      </c>
      <c r="B1" s="581"/>
      <c r="C1" s="581"/>
      <c r="D1" s="581"/>
      <c r="E1" s="581"/>
      <c r="F1" s="581"/>
      <c r="G1" s="581"/>
      <c r="H1" s="581"/>
      <c r="I1" s="581"/>
      <c r="J1" s="581"/>
      <c r="K1" s="581"/>
      <c r="L1" s="882"/>
      <c r="M1" s="882"/>
      <c r="N1" s="882"/>
      <c r="O1" s="882"/>
      <c r="P1" s="882"/>
      <c r="Q1" s="882"/>
      <c r="R1" s="882"/>
      <c r="S1" s="882"/>
      <c r="T1" s="882"/>
      <c r="U1" s="882"/>
      <c r="V1" s="882"/>
      <c r="W1" s="882"/>
      <c r="X1" s="882"/>
      <c r="Y1" s="882"/>
      <c r="Z1" s="882"/>
      <c r="AA1" s="882"/>
      <c r="AB1" s="882"/>
      <c r="AC1" s="882"/>
      <c r="AD1" s="882"/>
      <c r="AE1" s="882"/>
      <c r="AF1" s="882"/>
      <c r="AG1" s="882"/>
      <c r="AH1" s="882"/>
      <c r="AI1" s="882"/>
      <c r="AJ1" s="882"/>
      <c r="AK1" s="882"/>
      <c r="AL1" s="882"/>
      <c r="AM1" s="882"/>
      <c r="AN1" s="882"/>
      <c r="AO1" s="882"/>
      <c r="AP1" s="882"/>
      <c r="AQ1" s="882"/>
      <c r="AR1" s="882"/>
      <c r="AS1" s="882"/>
      <c r="AT1" s="882"/>
      <c r="AU1" s="882"/>
      <c r="AV1" s="882"/>
      <c r="AW1" s="882"/>
      <c r="AX1" s="882"/>
      <c r="AY1" s="882"/>
      <c r="AZ1" s="882"/>
      <c r="BA1" s="882"/>
      <c r="BB1" s="882"/>
      <c r="BC1" s="882"/>
      <c r="BD1" s="882"/>
      <c r="BE1" s="882"/>
      <c r="BF1" s="882"/>
      <c r="BG1" s="882"/>
      <c r="BH1" s="882"/>
      <c r="BI1" s="882"/>
      <c r="BJ1" s="882"/>
      <c r="BK1" s="882"/>
      <c r="BL1" s="882"/>
      <c r="BM1" s="882"/>
      <c r="BN1" s="882"/>
      <c r="BO1" s="882"/>
      <c r="BP1" s="882"/>
      <c r="BQ1" s="882"/>
      <c r="BR1" s="882"/>
      <c r="BS1" s="882"/>
      <c r="BT1" s="882"/>
      <c r="BU1" s="882"/>
      <c r="BV1" s="882"/>
      <c r="BW1" s="882"/>
      <c r="BX1" s="882"/>
      <c r="BY1" s="882"/>
      <c r="BZ1" s="882"/>
      <c r="CA1" s="882"/>
      <c r="CB1" s="882"/>
      <c r="CC1" s="882"/>
      <c r="CD1" s="882"/>
      <c r="CE1" s="882"/>
      <c r="CF1" s="882"/>
      <c r="CG1" s="882"/>
      <c r="CH1" s="882"/>
      <c r="CI1" s="882"/>
      <c r="CJ1" s="882"/>
      <c r="CK1" s="882"/>
      <c r="CL1" s="882"/>
      <c r="CM1" s="882"/>
      <c r="CN1" s="882"/>
      <c r="CO1" s="882"/>
      <c r="CP1" s="882"/>
      <c r="CQ1" s="882"/>
      <c r="CR1" s="882"/>
      <c r="CS1" s="882"/>
      <c r="CT1" s="882"/>
      <c r="CU1" s="882"/>
      <c r="CV1" s="882"/>
      <c r="CW1" s="882"/>
      <c r="CX1" s="882"/>
      <c r="CY1" s="882"/>
      <c r="CZ1" s="882"/>
      <c r="DA1" s="882"/>
      <c r="DB1" s="882"/>
      <c r="DC1" s="882"/>
      <c r="DD1" s="882"/>
      <c r="DE1" s="882"/>
      <c r="DF1" s="882"/>
      <c r="DG1" s="882"/>
      <c r="DH1" s="882"/>
      <c r="DI1" s="882"/>
      <c r="DJ1" s="882"/>
      <c r="DK1" s="882"/>
      <c r="DL1" s="882"/>
      <c r="DM1" s="882"/>
      <c r="DN1" s="882"/>
      <c r="DO1" s="882"/>
      <c r="DP1" s="882"/>
      <c r="DQ1" s="882"/>
      <c r="DR1" s="882"/>
      <c r="DS1" s="882"/>
      <c r="DT1" s="882"/>
      <c r="DU1" s="882"/>
      <c r="DV1" s="882"/>
      <c r="DW1" s="882"/>
      <c r="DX1" s="882"/>
      <c r="DY1" s="882"/>
      <c r="DZ1" s="882"/>
    </row>
    <row r="2" ht="18.75" spans="1:130">
      <c r="A2" s="32" t="s">
        <v>216</v>
      </c>
      <c r="B2" s="32"/>
      <c r="C2" s="32"/>
      <c r="D2" s="32"/>
      <c r="E2" s="32"/>
      <c r="F2" s="32"/>
      <c r="G2" s="32"/>
      <c r="H2" s="32"/>
      <c r="I2" s="32"/>
      <c r="J2" s="32"/>
      <c r="K2" s="32"/>
      <c r="L2" s="882"/>
      <c r="M2" s="882"/>
      <c r="N2" s="882"/>
      <c r="O2" s="882"/>
      <c r="P2" s="882"/>
      <c r="Q2" s="882"/>
      <c r="R2" s="882"/>
      <c r="S2" s="882"/>
      <c r="T2" s="882"/>
      <c r="U2" s="882"/>
      <c r="V2" s="882"/>
      <c r="W2" s="882"/>
      <c r="X2" s="882"/>
      <c r="Y2" s="882"/>
      <c r="Z2" s="882"/>
      <c r="AA2" s="882"/>
      <c r="AB2" s="882"/>
      <c r="AC2" s="882"/>
      <c r="AD2" s="882"/>
      <c r="AE2" s="882"/>
      <c r="AF2" s="882"/>
      <c r="AG2" s="882"/>
      <c r="AH2" s="882"/>
      <c r="AI2" s="882"/>
      <c r="AJ2" s="882"/>
      <c r="AK2" s="882"/>
      <c r="AL2" s="882"/>
      <c r="AM2" s="882"/>
      <c r="AN2" s="882"/>
      <c r="AO2" s="882"/>
      <c r="AP2" s="882"/>
      <c r="AQ2" s="882"/>
      <c r="AR2" s="882"/>
      <c r="AS2" s="882"/>
      <c r="AT2" s="882"/>
      <c r="AU2" s="882"/>
      <c r="AV2" s="882"/>
      <c r="AW2" s="882"/>
      <c r="AX2" s="882"/>
      <c r="AY2" s="882"/>
      <c r="AZ2" s="882"/>
      <c r="BA2" s="882"/>
      <c r="BB2" s="882"/>
      <c r="BC2" s="882"/>
      <c r="BD2" s="882"/>
      <c r="BE2" s="882"/>
      <c r="BF2" s="882"/>
      <c r="BG2" s="882"/>
      <c r="BH2" s="882"/>
      <c r="BI2" s="882"/>
      <c r="BJ2" s="882"/>
      <c r="BK2" s="882"/>
      <c r="BL2" s="882"/>
      <c r="BM2" s="882"/>
      <c r="BN2" s="882"/>
      <c r="BO2" s="882"/>
      <c r="BP2" s="882"/>
      <c r="BQ2" s="882"/>
      <c r="BR2" s="882"/>
      <c r="BS2" s="882"/>
      <c r="BT2" s="882"/>
      <c r="BU2" s="882"/>
      <c r="BV2" s="882"/>
      <c r="BW2" s="882"/>
      <c r="BX2" s="882"/>
      <c r="BY2" s="882"/>
      <c r="BZ2" s="882"/>
      <c r="CA2" s="882"/>
      <c r="CB2" s="882"/>
      <c r="CC2" s="882"/>
      <c r="CD2" s="882"/>
      <c r="CE2" s="882"/>
      <c r="CF2" s="882"/>
      <c r="CG2" s="882"/>
      <c r="CH2" s="882"/>
      <c r="CI2" s="882"/>
      <c r="CJ2" s="882"/>
      <c r="CK2" s="882"/>
      <c r="CL2" s="882"/>
      <c r="CM2" s="882"/>
      <c r="CN2" s="882"/>
      <c r="CO2" s="882"/>
      <c r="CP2" s="882"/>
      <c r="CQ2" s="882"/>
      <c r="CR2" s="882"/>
      <c r="CS2" s="882"/>
      <c r="CT2" s="882"/>
      <c r="CU2" s="882"/>
      <c r="CV2" s="882"/>
      <c r="CW2" s="882"/>
      <c r="CX2" s="882"/>
      <c r="CY2" s="882"/>
      <c r="CZ2" s="882"/>
      <c r="DA2" s="882"/>
      <c r="DB2" s="882"/>
      <c r="DC2" s="882"/>
      <c r="DD2" s="882"/>
      <c r="DE2" s="882"/>
      <c r="DF2" s="882"/>
      <c r="DG2" s="882"/>
      <c r="DH2" s="882"/>
      <c r="DI2" s="882"/>
      <c r="DJ2" s="882"/>
      <c r="DK2" s="882"/>
      <c r="DL2" s="882"/>
      <c r="DM2" s="882"/>
      <c r="DN2" s="882"/>
      <c r="DO2" s="882"/>
      <c r="DP2" s="882"/>
      <c r="DQ2" s="882"/>
      <c r="DR2" s="882"/>
      <c r="DS2" s="882"/>
      <c r="DT2" s="882"/>
      <c r="DU2" s="882"/>
      <c r="DV2" s="882"/>
      <c r="DW2" s="882"/>
      <c r="DX2" s="882"/>
      <c r="DY2" s="882"/>
      <c r="DZ2" s="882"/>
    </row>
    <row r="3" spans="1:130">
      <c r="A3" s="862"/>
      <c r="B3" s="583" t="s">
        <v>3272</v>
      </c>
      <c r="C3" s="583"/>
      <c r="D3" s="583"/>
      <c r="E3" s="583"/>
      <c r="F3" s="583"/>
      <c r="G3" s="583"/>
      <c r="H3" s="583"/>
      <c r="I3" s="583"/>
      <c r="J3" s="583"/>
      <c r="K3" s="583"/>
      <c r="L3" s="882"/>
      <c r="M3" s="882"/>
      <c r="N3" s="882"/>
      <c r="O3" s="882"/>
      <c r="P3" s="882"/>
      <c r="Q3" s="882"/>
      <c r="R3" s="882"/>
      <c r="S3" s="882"/>
      <c r="T3" s="882"/>
      <c r="U3" s="882"/>
      <c r="V3" s="882"/>
      <c r="W3" s="882"/>
      <c r="X3" s="882"/>
      <c r="Y3" s="882"/>
      <c r="Z3" s="882"/>
      <c r="AA3" s="882"/>
      <c r="AB3" s="882"/>
      <c r="AC3" s="882"/>
      <c r="AD3" s="882"/>
      <c r="AE3" s="882"/>
      <c r="AF3" s="882"/>
      <c r="AG3" s="882"/>
      <c r="AH3" s="882"/>
      <c r="AI3" s="882"/>
      <c r="AJ3" s="882"/>
      <c r="AK3" s="882"/>
      <c r="AL3" s="882"/>
      <c r="AM3" s="882"/>
      <c r="AN3" s="882"/>
      <c r="AO3" s="882"/>
      <c r="AP3" s="882"/>
      <c r="AQ3" s="882"/>
      <c r="AR3" s="882"/>
      <c r="AS3" s="882"/>
      <c r="AT3" s="882"/>
      <c r="AU3" s="882"/>
      <c r="AV3" s="882"/>
      <c r="AW3" s="882"/>
      <c r="AX3" s="882"/>
      <c r="AY3" s="882"/>
      <c r="AZ3" s="882"/>
      <c r="BA3" s="882"/>
      <c r="BB3" s="882"/>
      <c r="BC3" s="882"/>
      <c r="BD3" s="882"/>
      <c r="BE3" s="882"/>
      <c r="BF3" s="882"/>
      <c r="BG3" s="882"/>
      <c r="BH3" s="882"/>
      <c r="BI3" s="882"/>
      <c r="BJ3" s="882"/>
      <c r="BK3" s="882"/>
      <c r="BL3" s="882"/>
      <c r="BM3" s="882"/>
      <c r="BN3" s="882"/>
      <c r="BO3" s="882"/>
      <c r="BP3" s="882"/>
      <c r="BQ3" s="882"/>
      <c r="BR3" s="882"/>
      <c r="BS3" s="882"/>
      <c r="BT3" s="882"/>
      <c r="BU3" s="882"/>
      <c r="BV3" s="882"/>
      <c r="BW3" s="882"/>
      <c r="BX3" s="882"/>
      <c r="BY3" s="882"/>
      <c r="BZ3" s="882"/>
      <c r="CA3" s="882"/>
      <c r="CB3" s="882"/>
      <c r="CC3" s="882"/>
      <c r="CD3" s="882"/>
      <c r="CE3" s="882"/>
      <c r="CF3" s="882"/>
      <c r="CG3" s="882"/>
      <c r="CH3" s="882"/>
      <c r="CI3" s="882"/>
      <c r="CJ3" s="882"/>
      <c r="CK3" s="882"/>
      <c r="CL3" s="882"/>
      <c r="CM3" s="882"/>
      <c r="CN3" s="882"/>
      <c r="CO3" s="882"/>
      <c r="CP3" s="882"/>
      <c r="CQ3" s="882"/>
      <c r="CR3" s="882"/>
      <c r="CS3" s="882"/>
      <c r="CT3" s="882"/>
      <c r="CU3" s="882"/>
      <c r="CV3" s="882"/>
      <c r="CW3" s="882"/>
      <c r="CX3" s="882"/>
      <c r="CY3" s="882"/>
      <c r="CZ3" s="882"/>
      <c r="DA3" s="882"/>
      <c r="DB3" s="882"/>
      <c r="DC3" s="882"/>
      <c r="DD3" s="882"/>
      <c r="DE3" s="882"/>
      <c r="DF3" s="882"/>
      <c r="DG3" s="882"/>
      <c r="DH3" s="882"/>
      <c r="DI3" s="882"/>
      <c r="DJ3" s="882"/>
      <c r="DK3" s="882"/>
      <c r="DL3" s="882"/>
      <c r="DM3" s="882"/>
      <c r="DN3" s="882"/>
      <c r="DO3" s="882"/>
      <c r="DP3" s="882"/>
      <c r="DQ3" s="882"/>
      <c r="DR3" s="882"/>
      <c r="DS3" s="882"/>
      <c r="DT3" s="882"/>
      <c r="DU3" s="882"/>
      <c r="DV3" s="882"/>
      <c r="DW3" s="882"/>
      <c r="DX3" s="882"/>
      <c r="DY3" s="882"/>
      <c r="DZ3" s="882"/>
    </row>
    <row r="4" ht="31.5" spans="1:130">
      <c r="A4" s="863"/>
      <c r="B4" s="863"/>
      <c r="C4" s="863"/>
      <c r="D4" s="863"/>
      <c r="E4" s="864" t="s">
        <v>3273</v>
      </c>
      <c r="F4" s="865"/>
      <c r="G4" s="865"/>
      <c r="H4" s="863"/>
      <c r="I4" s="883" t="s">
        <v>99</v>
      </c>
      <c r="J4" s="863"/>
      <c r="K4" s="882"/>
      <c r="L4" s="882"/>
      <c r="M4" s="882"/>
      <c r="N4" s="882"/>
      <c r="O4" s="882"/>
      <c r="P4" s="882"/>
      <c r="Q4" s="882"/>
      <c r="R4" s="882"/>
      <c r="S4" s="882"/>
      <c r="T4" s="882"/>
      <c r="U4" s="882"/>
      <c r="V4" s="882"/>
      <c r="W4" s="882"/>
      <c r="X4" s="882"/>
      <c r="Y4" s="882"/>
      <c r="Z4" s="882"/>
      <c r="AA4" s="882"/>
      <c r="AB4" s="882"/>
      <c r="AC4" s="882"/>
      <c r="AD4" s="882"/>
      <c r="AE4" s="882"/>
      <c r="AF4" s="882"/>
      <c r="AG4" s="882"/>
      <c r="AH4" s="882"/>
      <c r="AI4" s="882"/>
      <c r="AJ4" s="882"/>
      <c r="AK4" s="882"/>
      <c r="AL4" s="882"/>
      <c r="AM4" s="882"/>
      <c r="AN4" s="882"/>
      <c r="AO4" s="882"/>
      <c r="AP4" s="882"/>
      <c r="AQ4" s="882"/>
      <c r="AR4" s="882"/>
      <c r="AS4" s="882"/>
      <c r="AT4" s="882"/>
      <c r="AU4" s="882"/>
      <c r="AV4" s="882"/>
      <c r="AW4" s="882"/>
      <c r="AX4" s="882"/>
      <c r="AY4" s="882"/>
      <c r="AZ4" s="882"/>
      <c r="BA4" s="882"/>
      <c r="BB4" s="882"/>
      <c r="BC4" s="882"/>
      <c r="BD4" s="882"/>
      <c r="BE4" s="882"/>
      <c r="BF4" s="882"/>
      <c r="BG4" s="882"/>
      <c r="BH4" s="882"/>
      <c r="BI4" s="882"/>
      <c r="BJ4" s="882"/>
      <c r="BK4" s="882"/>
      <c r="BL4" s="882"/>
      <c r="BM4" s="882"/>
      <c r="BN4" s="882"/>
      <c r="BO4" s="882"/>
      <c r="BP4" s="882"/>
      <c r="BQ4" s="882"/>
      <c r="BR4" s="882"/>
      <c r="BS4" s="882"/>
      <c r="BT4" s="882"/>
      <c r="BU4" s="882"/>
      <c r="BV4" s="882"/>
      <c r="BW4" s="882"/>
      <c r="BX4" s="882"/>
      <c r="BY4" s="882"/>
      <c r="BZ4" s="882"/>
      <c r="CA4" s="882"/>
      <c r="CB4" s="882"/>
      <c r="CC4" s="882"/>
      <c r="CD4" s="882"/>
      <c r="CE4" s="882"/>
      <c r="CF4" s="882"/>
      <c r="CG4" s="882"/>
      <c r="CH4" s="882"/>
      <c r="CI4" s="882"/>
      <c r="CJ4" s="882"/>
      <c r="CK4" s="882"/>
      <c r="CL4" s="882"/>
      <c r="CM4" s="882"/>
      <c r="CN4" s="882"/>
      <c r="CO4" s="882"/>
      <c r="CP4" s="882"/>
      <c r="CQ4" s="882"/>
      <c r="CR4" s="882"/>
      <c r="CS4" s="882"/>
      <c r="CT4" s="882"/>
      <c r="CU4" s="882"/>
      <c r="CV4" s="882"/>
      <c r="CW4" s="882"/>
      <c r="CX4" s="882"/>
      <c r="CY4" s="882"/>
      <c r="CZ4" s="882"/>
      <c r="DA4" s="882"/>
      <c r="DB4" s="882"/>
      <c r="DC4" s="882"/>
      <c r="DD4" s="882"/>
      <c r="DE4" s="882"/>
      <c r="DF4" s="882"/>
      <c r="DG4" s="882"/>
      <c r="DH4" s="882"/>
      <c r="DI4" s="882"/>
      <c r="DJ4" s="882"/>
      <c r="DK4" s="882"/>
      <c r="DL4" s="882"/>
      <c r="DM4" s="882"/>
      <c r="DN4" s="882"/>
      <c r="DO4" s="882"/>
      <c r="DP4" s="882"/>
      <c r="DQ4" s="882"/>
      <c r="DR4" s="882"/>
      <c r="DS4" s="882"/>
      <c r="DT4" s="882"/>
      <c r="DU4" s="882"/>
      <c r="DV4" s="882"/>
      <c r="DW4" s="882"/>
      <c r="DX4" s="882"/>
      <c r="DY4" s="882"/>
      <c r="DZ4" s="882"/>
    </row>
    <row r="5" spans="1:130">
      <c r="A5" s="863"/>
      <c r="B5" s="863"/>
      <c r="C5" s="863"/>
      <c r="D5" s="863"/>
      <c r="E5" s="866" t="s">
        <v>2861</v>
      </c>
      <c r="F5" s="863"/>
      <c r="G5" s="863"/>
      <c r="H5" s="863"/>
      <c r="I5" s="863"/>
      <c r="J5" s="863"/>
      <c r="K5" s="882"/>
      <c r="L5" s="882"/>
      <c r="M5" s="882"/>
      <c r="N5" s="882"/>
      <c r="O5" s="882"/>
      <c r="P5" s="882"/>
      <c r="Q5" s="882"/>
      <c r="R5" s="882"/>
      <c r="S5" s="882"/>
      <c r="T5" s="882"/>
      <c r="U5" s="882"/>
      <c r="V5" s="882"/>
      <c r="W5" s="882"/>
      <c r="X5" s="882"/>
      <c r="Y5" s="882"/>
      <c r="Z5" s="882"/>
      <c r="AA5" s="882"/>
      <c r="AB5" s="882"/>
      <c r="AC5" s="882"/>
      <c r="AD5" s="882"/>
      <c r="AE5" s="882"/>
      <c r="AF5" s="882"/>
      <c r="AG5" s="882"/>
      <c r="AH5" s="882"/>
      <c r="AI5" s="882"/>
      <c r="AJ5" s="882"/>
      <c r="AK5" s="882"/>
      <c r="AL5" s="882"/>
      <c r="AM5" s="882"/>
      <c r="AN5" s="882"/>
      <c r="AO5" s="882"/>
      <c r="AP5" s="882"/>
      <c r="AQ5" s="882"/>
      <c r="AR5" s="882"/>
      <c r="AS5" s="882"/>
      <c r="AT5" s="882"/>
      <c r="AU5" s="882"/>
      <c r="AV5" s="882"/>
      <c r="AW5" s="882"/>
      <c r="AX5" s="882"/>
      <c r="AY5" s="882"/>
      <c r="AZ5" s="882"/>
      <c r="BA5" s="882"/>
      <c r="BB5" s="882"/>
      <c r="BC5" s="882"/>
      <c r="BD5" s="882"/>
      <c r="BE5" s="882"/>
      <c r="BF5" s="882"/>
      <c r="BG5" s="882"/>
      <c r="BH5" s="882"/>
      <c r="BI5" s="882"/>
      <c r="BJ5" s="882"/>
      <c r="BK5" s="882"/>
      <c r="BL5" s="882"/>
      <c r="BM5" s="882"/>
      <c r="BN5" s="882"/>
      <c r="BO5" s="882"/>
      <c r="BP5" s="882"/>
      <c r="BQ5" s="882"/>
      <c r="BR5" s="882"/>
      <c r="BS5" s="882"/>
      <c r="BT5" s="882"/>
      <c r="BU5" s="882"/>
      <c r="BV5" s="882"/>
      <c r="BW5" s="882"/>
      <c r="BX5" s="882"/>
      <c r="BY5" s="882"/>
      <c r="BZ5" s="882"/>
      <c r="CA5" s="882"/>
      <c r="CB5" s="882"/>
      <c r="CC5" s="882"/>
      <c r="CD5" s="882"/>
      <c r="CE5" s="882"/>
      <c r="CF5" s="882"/>
      <c r="CG5" s="882"/>
      <c r="CH5" s="882"/>
      <c r="CI5" s="882"/>
      <c r="CJ5" s="882"/>
      <c r="CK5" s="882"/>
      <c r="CL5" s="882"/>
      <c r="CM5" s="882"/>
      <c r="CN5" s="882"/>
      <c r="CO5" s="882"/>
      <c r="CP5" s="882"/>
      <c r="CQ5" s="882"/>
      <c r="CR5" s="882"/>
      <c r="CS5" s="882"/>
      <c r="CT5" s="882"/>
      <c r="CU5" s="882"/>
      <c r="CV5" s="882"/>
      <c r="CW5" s="882"/>
      <c r="CX5" s="882"/>
      <c r="CY5" s="882"/>
      <c r="CZ5" s="882"/>
      <c r="DA5" s="882"/>
      <c r="DB5" s="882"/>
      <c r="DC5" s="882"/>
      <c r="DD5" s="882"/>
      <c r="DE5" s="882"/>
      <c r="DF5" s="882"/>
      <c r="DG5" s="882"/>
      <c r="DH5" s="882"/>
      <c r="DI5" s="882"/>
      <c r="DJ5" s="882"/>
      <c r="DK5" s="882"/>
      <c r="DL5" s="882"/>
      <c r="DM5" s="882"/>
      <c r="DN5" s="882"/>
      <c r="DO5" s="882"/>
      <c r="DP5" s="882"/>
      <c r="DQ5" s="882"/>
      <c r="DR5" s="882"/>
      <c r="DS5" s="882"/>
      <c r="DT5" s="882"/>
      <c r="DU5" s="882"/>
      <c r="DV5" s="882"/>
      <c r="DW5" s="882"/>
      <c r="DX5" s="882"/>
      <c r="DY5" s="882"/>
      <c r="DZ5" s="882"/>
    </row>
    <row r="6" spans="1:130">
      <c r="A6" s="866" t="s">
        <v>3274</v>
      </c>
      <c r="B6" s="863"/>
      <c r="C6" s="863"/>
      <c r="D6" s="863"/>
      <c r="E6" s="863"/>
      <c r="F6" s="863"/>
      <c r="G6" s="863"/>
      <c r="H6" s="863"/>
      <c r="I6" s="863"/>
      <c r="J6" s="863"/>
      <c r="K6" s="882"/>
      <c r="L6" s="882"/>
      <c r="M6" s="882"/>
      <c r="N6" s="882"/>
      <c r="O6" s="882"/>
      <c r="P6" s="882"/>
      <c r="Q6" s="882"/>
      <c r="R6" s="882"/>
      <c r="S6" s="882"/>
      <c r="T6" s="882"/>
      <c r="U6" s="882"/>
      <c r="V6" s="882"/>
      <c r="W6" s="882"/>
      <c r="X6" s="882"/>
      <c r="Y6" s="882"/>
      <c r="Z6" s="882"/>
      <c r="AA6" s="882"/>
      <c r="AB6" s="882"/>
      <c r="AC6" s="882"/>
      <c r="AD6" s="882"/>
      <c r="AE6" s="882"/>
      <c r="AF6" s="882"/>
      <c r="AG6" s="882"/>
      <c r="AH6" s="882"/>
      <c r="AI6" s="882"/>
      <c r="AJ6" s="882"/>
      <c r="AK6" s="882"/>
      <c r="AL6" s="882"/>
      <c r="AM6" s="882"/>
      <c r="AN6" s="882"/>
      <c r="AO6" s="882"/>
      <c r="AP6" s="882"/>
      <c r="AQ6" s="882"/>
      <c r="AR6" s="882"/>
      <c r="AS6" s="882"/>
      <c r="AT6" s="882"/>
      <c r="AU6" s="882"/>
      <c r="AV6" s="882"/>
      <c r="AW6" s="882"/>
      <c r="AX6" s="882"/>
      <c r="AY6" s="882"/>
      <c r="AZ6" s="882"/>
      <c r="BA6" s="882"/>
      <c r="BB6" s="882"/>
      <c r="BC6" s="882"/>
      <c r="BD6" s="882"/>
      <c r="BE6" s="882"/>
      <c r="BF6" s="882"/>
      <c r="BG6" s="882"/>
      <c r="BH6" s="882"/>
      <c r="BI6" s="882"/>
      <c r="BJ6" s="882"/>
      <c r="BK6" s="882"/>
      <c r="BL6" s="882"/>
      <c r="BM6" s="882"/>
      <c r="BN6" s="882"/>
      <c r="BO6" s="882"/>
      <c r="BP6" s="882"/>
      <c r="BQ6" s="882"/>
      <c r="BR6" s="882"/>
      <c r="BS6" s="882"/>
      <c r="BT6" s="882"/>
      <c r="BU6" s="882"/>
      <c r="BV6" s="882"/>
      <c r="BW6" s="882"/>
      <c r="BX6" s="882"/>
      <c r="BY6" s="882"/>
      <c r="BZ6" s="882"/>
      <c r="CA6" s="882"/>
      <c r="CB6" s="882"/>
      <c r="CC6" s="882"/>
      <c r="CD6" s="882"/>
      <c r="CE6" s="882"/>
      <c r="CF6" s="882"/>
      <c r="CG6" s="882"/>
      <c r="CH6" s="882"/>
      <c r="CI6" s="882"/>
      <c r="CJ6" s="882"/>
      <c r="CK6" s="882"/>
      <c r="CL6" s="882"/>
      <c r="CM6" s="882"/>
      <c r="CN6" s="882"/>
      <c r="CO6" s="882"/>
      <c r="CP6" s="882"/>
      <c r="CQ6" s="882"/>
      <c r="CR6" s="882"/>
      <c r="CS6" s="882"/>
      <c r="CT6" s="882"/>
      <c r="CU6" s="882"/>
      <c r="CV6" s="882"/>
      <c r="CW6" s="882"/>
      <c r="CX6" s="882"/>
      <c r="CY6" s="882"/>
      <c r="CZ6" s="882"/>
      <c r="DA6" s="882"/>
      <c r="DB6" s="882"/>
      <c r="DC6" s="882"/>
      <c r="DD6" s="882"/>
      <c r="DE6" s="882"/>
      <c r="DF6" s="882"/>
      <c r="DG6" s="882"/>
      <c r="DH6" s="882"/>
      <c r="DI6" s="882"/>
      <c r="DJ6" s="882"/>
      <c r="DK6" s="882"/>
      <c r="DL6" s="882"/>
      <c r="DM6" s="882"/>
      <c r="DN6" s="882"/>
      <c r="DO6" s="882"/>
      <c r="DP6" s="882"/>
      <c r="DQ6" s="882"/>
      <c r="DR6" s="882"/>
      <c r="DS6" s="882"/>
      <c r="DT6" s="882"/>
      <c r="DU6" s="882"/>
      <c r="DV6" s="882"/>
      <c r="DW6" s="882"/>
      <c r="DX6" s="882"/>
      <c r="DY6" s="882"/>
      <c r="DZ6" s="882"/>
    </row>
    <row r="7" ht="19.5" spans="1:130">
      <c r="A7" s="867" t="s">
        <v>3275</v>
      </c>
      <c r="B7" s="868" t="s">
        <v>3276</v>
      </c>
      <c r="C7" s="868" t="s">
        <v>3277</v>
      </c>
      <c r="D7" s="868" t="s">
        <v>3278</v>
      </c>
      <c r="E7" s="868" t="s">
        <v>3279</v>
      </c>
      <c r="F7" s="868" t="s">
        <v>3280</v>
      </c>
      <c r="G7" s="868" t="s">
        <v>2793</v>
      </c>
      <c r="H7" s="868" t="s">
        <v>3281</v>
      </c>
      <c r="I7" s="884" t="s">
        <v>3282</v>
      </c>
      <c r="J7" s="884" t="s">
        <v>2270</v>
      </c>
      <c r="K7" s="882"/>
      <c r="L7" s="882"/>
      <c r="M7" s="882"/>
      <c r="N7" s="882"/>
      <c r="O7" s="882"/>
      <c r="P7" s="882"/>
      <c r="Q7" s="882"/>
      <c r="R7" s="882"/>
      <c r="S7" s="882"/>
      <c r="T7" s="882"/>
      <c r="U7" s="882"/>
      <c r="V7" s="882"/>
      <c r="W7" s="882"/>
      <c r="X7" s="882"/>
      <c r="Y7" s="882"/>
      <c r="Z7" s="882"/>
      <c r="AA7" s="882"/>
      <c r="AB7" s="882"/>
      <c r="AC7" s="882"/>
      <c r="AD7" s="882"/>
      <c r="AE7" s="882"/>
      <c r="AF7" s="882"/>
      <c r="AG7" s="882"/>
      <c r="AH7" s="882"/>
      <c r="AI7" s="882"/>
      <c r="AJ7" s="882"/>
      <c r="AK7" s="882"/>
      <c r="AL7" s="882"/>
      <c r="AM7" s="882"/>
      <c r="AN7" s="882"/>
      <c r="AO7" s="882"/>
      <c r="AP7" s="882"/>
      <c r="AQ7" s="882"/>
      <c r="AR7" s="882"/>
      <c r="AS7" s="882"/>
      <c r="AT7" s="882"/>
      <c r="AU7" s="882"/>
      <c r="AV7" s="882"/>
      <c r="AW7" s="882"/>
      <c r="AX7" s="882"/>
      <c r="AY7" s="882"/>
      <c r="AZ7" s="882"/>
      <c r="BA7" s="882"/>
      <c r="BB7" s="882"/>
      <c r="BC7" s="882"/>
      <c r="BD7" s="882"/>
      <c r="BE7" s="882"/>
      <c r="BF7" s="882"/>
      <c r="BG7" s="882"/>
      <c r="BH7" s="882"/>
      <c r="BI7" s="882"/>
      <c r="BJ7" s="882"/>
      <c r="BK7" s="882"/>
      <c r="BL7" s="882"/>
      <c r="BM7" s="882"/>
      <c r="BN7" s="882"/>
      <c r="BO7" s="882"/>
      <c r="BP7" s="882"/>
      <c r="BQ7" s="882"/>
      <c r="BR7" s="882"/>
      <c r="BS7" s="882"/>
      <c r="BT7" s="882"/>
      <c r="BU7" s="882"/>
      <c r="BV7" s="882"/>
      <c r="BW7" s="882"/>
      <c r="BX7" s="882"/>
      <c r="BY7" s="882"/>
      <c r="BZ7" s="882"/>
      <c r="CA7" s="882"/>
      <c r="CB7" s="882"/>
      <c r="CC7" s="882"/>
      <c r="CD7" s="882"/>
      <c r="CE7" s="882"/>
      <c r="CF7" s="882"/>
      <c r="CG7" s="882"/>
      <c r="CH7" s="882"/>
      <c r="CI7" s="882"/>
      <c r="CJ7" s="882"/>
      <c r="CK7" s="882"/>
      <c r="CL7" s="882"/>
      <c r="CM7" s="882"/>
      <c r="CN7" s="882"/>
      <c r="CO7" s="882"/>
      <c r="CP7" s="882"/>
      <c r="CQ7" s="882"/>
      <c r="CR7" s="882"/>
      <c r="CS7" s="882"/>
      <c r="CT7" s="882"/>
      <c r="CU7" s="882"/>
      <c r="CV7" s="882"/>
      <c r="CW7" s="882"/>
      <c r="CX7" s="882"/>
      <c r="CY7" s="882"/>
      <c r="CZ7" s="882"/>
      <c r="DA7" s="882"/>
      <c r="DB7" s="882"/>
      <c r="DC7" s="882"/>
      <c r="DD7" s="882"/>
      <c r="DE7" s="882"/>
      <c r="DF7" s="882"/>
      <c r="DG7" s="882"/>
      <c r="DH7" s="882"/>
      <c r="DI7" s="882"/>
      <c r="DJ7" s="882"/>
      <c r="DK7" s="882"/>
      <c r="DL7" s="882"/>
      <c r="DM7" s="882"/>
      <c r="DN7" s="882"/>
      <c r="DO7" s="882"/>
      <c r="DP7" s="882"/>
      <c r="DQ7" s="882"/>
      <c r="DR7" s="882"/>
      <c r="DS7" s="882"/>
      <c r="DT7" s="882"/>
      <c r="DU7" s="882"/>
      <c r="DV7" s="882"/>
      <c r="DW7" s="882"/>
      <c r="DX7" s="882"/>
      <c r="DY7" s="882"/>
      <c r="DZ7" s="882"/>
    </row>
    <row r="8" ht="18" spans="1:130">
      <c r="A8" s="869" t="s">
        <v>3283</v>
      </c>
      <c r="B8" s="793" t="s">
        <v>251</v>
      </c>
      <c r="C8" s="793" t="s">
        <v>251</v>
      </c>
      <c r="D8" s="870" t="s">
        <v>251</v>
      </c>
      <c r="E8" s="871" t="s">
        <v>251</v>
      </c>
      <c r="F8" s="871" t="s">
        <v>251</v>
      </c>
      <c r="G8" s="871" t="s">
        <v>251</v>
      </c>
      <c r="H8" s="871" t="s">
        <v>251</v>
      </c>
      <c r="I8" s="846" t="s">
        <v>3284</v>
      </c>
      <c r="J8" s="885"/>
      <c r="K8" s="882"/>
      <c r="L8" s="882"/>
      <c r="N8" s="882"/>
      <c r="O8" s="882"/>
      <c r="P8" s="882"/>
      <c r="Q8" s="882"/>
      <c r="R8" s="882"/>
      <c r="S8" s="882"/>
      <c r="T8" s="882"/>
      <c r="U8" s="882"/>
      <c r="V8" s="882"/>
      <c r="W8" s="882"/>
      <c r="X8" s="882"/>
      <c r="Y8" s="882"/>
      <c r="Z8" s="882"/>
      <c r="AA8" s="882"/>
      <c r="AB8" s="882"/>
      <c r="AC8" s="882"/>
      <c r="AD8" s="882"/>
      <c r="AE8" s="882"/>
      <c r="AF8" s="882"/>
      <c r="AG8" s="882"/>
      <c r="AH8" s="882"/>
      <c r="AI8" s="882"/>
      <c r="AJ8" s="882"/>
      <c r="AK8" s="882"/>
      <c r="AL8" s="882"/>
      <c r="AM8" s="882"/>
      <c r="AN8" s="882"/>
      <c r="AO8" s="882"/>
      <c r="AP8" s="882"/>
      <c r="AQ8" s="882"/>
      <c r="AR8" s="882"/>
      <c r="AS8" s="882"/>
      <c r="AT8" s="882"/>
      <c r="AU8" s="882"/>
      <c r="AV8" s="882"/>
      <c r="AW8" s="882"/>
      <c r="AX8" s="882"/>
      <c r="AY8" s="882"/>
      <c r="AZ8" s="882"/>
      <c r="BA8" s="882"/>
      <c r="BB8" s="882"/>
      <c r="BC8" s="882"/>
      <c r="BD8" s="882"/>
      <c r="BE8" s="882"/>
      <c r="BF8" s="882"/>
      <c r="BG8" s="882"/>
      <c r="BH8" s="882"/>
      <c r="BI8" s="882"/>
      <c r="BJ8" s="882"/>
      <c r="BK8" s="882"/>
      <c r="BL8" s="882"/>
      <c r="BM8" s="882"/>
      <c r="BN8" s="882"/>
      <c r="BO8" s="882"/>
      <c r="BP8" s="882"/>
      <c r="BQ8" s="882"/>
      <c r="BR8" s="882"/>
      <c r="BS8" s="882"/>
      <c r="BT8" s="882"/>
      <c r="BU8" s="882"/>
      <c r="BV8" s="882"/>
      <c r="BW8" s="882"/>
      <c r="BX8" s="882"/>
      <c r="BY8" s="882"/>
      <c r="BZ8" s="882"/>
      <c r="CA8" s="882"/>
      <c r="CB8" s="882"/>
      <c r="CC8" s="882"/>
      <c r="CD8" s="882"/>
      <c r="CE8" s="882"/>
      <c r="CF8" s="882"/>
      <c r="CG8" s="882"/>
      <c r="CH8" s="882"/>
      <c r="CI8" s="882"/>
      <c r="CJ8" s="882"/>
      <c r="CK8" s="882"/>
      <c r="CL8" s="882"/>
      <c r="CM8" s="882"/>
      <c r="CN8" s="882"/>
      <c r="CO8" s="882"/>
      <c r="CP8" s="882"/>
      <c r="CQ8" s="882"/>
      <c r="CR8" s="882"/>
      <c r="CS8" s="882"/>
      <c r="CT8" s="882"/>
      <c r="CU8" s="882"/>
      <c r="CV8" s="882"/>
      <c r="CW8" s="882"/>
      <c r="CX8" s="882"/>
      <c r="CY8" s="882"/>
      <c r="CZ8" s="882"/>
      <c r="DA8" s="882"/>
      <c r="DB8" s="882"/>
      <c r="DC8" s="882"/>
      <c r="DD8" s="882"/>
      <c r="DE8" s="882"/>
      <c r="DF8" s="882"/>
      <c r="DG8" s="882"/>
      <c r="DH8" s="882"/>
      <c r="DI8" s="882"/>
      <c r="DJ8" s="882"/>
      <c r="DK8" s="882"/>
      <c r="DL8" s="882"/>
      <c r="DM8" s="882"/>
      <c r="DN8" s="882"/>
      <c r="DO8" s="882"/>
      <c r="DP8" s="882"/>
      <c r="DQ8" s="882"/>
      <c r="DR8" s="882"/>
      <c r="DS8" s="882"/>
      <c r="DT8" s="882"/>
      <c r="DU8" s="882"/>
      <c r="DV8" s="882"/>
      <c r="DW8" s="882"/>
      <c r="DX8" s="882"/>
      <c r="DY8" s="882"/>
      <c r="DZ8" s="882"/>
    </row>
    <row r="9" ht="27.75" customHeight="1" spans="1:130">
      <c r="A9" s="869" t="s">
        <v>3285</v>
      </c>
      <c r="B9" s="793" t="s">
        <v>251</v>
      </c>
      <c r="C9" s="793" t="s">
        <v>251</v>
      </c>
      <c r="D9" s="870" t="s">
        <v>251</v>
      </c>
      <c r="E9" s="871" t="s">
        <v>251</v>
      </c>
      <c r="F9" s="871" t="s">
        <v>251</v>
      </c>
      <c r="G9" s="871" t="s">
        <v>251</v>
      </c>
      <c r="H9" s="871" t="s">
        <v>251</v>
      </c>
      <c r="I9" s="848"/>
      <c r="J9" s="885"/>
      <c r="K9" s="882"/>
      <c r="L9" s="882"/>
      <c r="M9" s="882"/>
      <c r="N9" s="882"/>
      <c r="O9" s="882"/>
      <c r="P9" s="882"/>
      <c r="Q9" s="882"/>
      <c r="R9" s="882"/>
      <c r="S9" s="882"/>
      <c r="T9" s="882"/>
      <c r="U9" s="882"/>
      <c r="V9" s="882"/>
      <c r="W9" s="882"/>
      <c r="X9" s="882"/>
      <c r="Y9" s="882"/>
      <c r="Z9" s="882"/>
      <c r="AA9" s="882"/>
      <c r="AB9" s="882"/>
      <c r="AC9" s="882"/>
      <c r="AD9" s="882"/>
      <c r="AE9" s="882"/>
      <c r="AF9" s="882"/>
      <c r="AG9" s="882"/>
      <c r="AH9" s="882"/>
      <c r="AI9" s="882"/>
      <c r="AJ9" s="882"/>
      <c r="AK9" s="882"/>
      <c r="AL9" s="882"/>
      <c r="AM9" s="882"/>
      <c r="AN9" s="882"/>
      <c r="AO9" s="882"/>
      <c r="AP9" s="882"/>
      <c r="AQ9" s="882"/>
      <c r="AR9" s="882"/>
      <c r="AS9" s="882"/>
      <c r="AT9" s="882"/>
      <c r="AU9" s="882"/>
      <c r="AV9" s="882"/>
      <c r="AW9" s="882"/>
      <c r="AX9" s="882"/>
      <c r="AY9" s="882"/>
      <c r="AZ9" s="882"/>
      <c r="BA9" s="882"/>
      <c r="BB9" s="882"/>
      <c r="BC9" s="882"/>
      <c r="BD9" s="882"/>
      <c r="BE9" s="882"/>
      <c r="BF9" s="882"/>
      <c r="BG9" s="882"/>
      <c r="BH9" s="882"/>
      <c r="BI9" s="882"/>
      <c r="BJ9" s="882"/>
      <c r="BK9" s="882"/>
      <c r="BL9" s="882"/>
      <c r="BM9" s="882"/>
      <c r="BN9" s="882"/>
      <c r="BO9" s="882"/>
      <c r="BP9" s="882"/>
      <c r="BQ9" s="882"/>
      <c r="BR9" s="882"/>
      <c r="BS9" s="882"/>
      <c r="BT9" s="882"/>
      <c r="BU9" s="882"/>
      <c r="BV9" s="882"/>
      <c r="BW9" s="882"/>
      <c r="BX9" s="882"/>
      <c r="BY9" s="882"/>
      <c r="BZ9" s="882"/>
      <c r="CA9" s="882"/>
      <c r="CB9" s="882"/>
      <c r="CC9" s="882"/>
      <c r="CD9" s="882"/>
      <c r="CE9" s="882"/>
      <c r="CF9" s="882"/>
      <c r="CG9" s="882"/>
      <c r="CH9" s="882"/>
      <c r="CI9" s="882"/>
      <c r="CJ9" s="882"/>
      <c r="CK9" s="882"/>
      <c r="CL9" s="882"/>
      <c r="CM9" s="882"/>
      <c r="CN9" s="882"/>
      <c r="CO9" s="882"/>
      <c r="CP9" s="882"/>
      <c r="CQ9" s="882"/>
      <c r="CR9" s="882"/>
      <c r="CS9" s="882"/>
      <c r="CT9" s="882"/>
      <c r="CU9" s="882"/>
      <c r="CV9" s="882"/>
      <c r="CW9" s="882"/>
      <c r="CX9" s="882"/>
      <c r="CY9" s="882"/>
      <c r="CZ9" s="882"/>
      <c r="DA9" s="882"/>
      <c r="DB9" s="882"/>
      <c r="DC9" s="882"/>
      <c r="DD9" s="882"/>
      <c r="DE9" s="882"/>
      <c r="DF9" s="882"/>
      <c r="DG9" s="882"/>
      <c r="DH9" s="882"/>
      <c r="DI9" s="882"/>
      <c r="DJ9" s="882"/>
      <c r="DK9" s="882"/>
      <c r="DL9" s="882"/>
      <c r="DM9" s="882"/>
      <c r="DN9" s="882"/>
      <c r="DO9" s="882"/>
      <c r="DP9" s="882"/>
      <c r="DQ9" s="882"/>
      <c r="DR9" s="882"/>
      <c r="DS9" s="882"/>
      <c r="DT9" s="882"/>
      <c r="DU9" s="882"/>
      <c r="DV9" s="882"/>
      <c r="DW9" s="882"/>
      <c r="DX9" s="882"/>
      <c r="DY9" s="882"/>
      <c r="DZ9" s="882"/>
    </row>
    <row r="10" ht="18" spans="1:130">
      <c r="A10" s="872" t="s">
        <v>222</v>
      </c>
      <c r="B10" s="793" t="s">
        <v>251</v>
      </c>
      <c r="C10" s="793" t="s">
        <v>251</v>
      </c>
      <c r="D10" s="870" t="s">
        <v>251</v>
      </c>
      <c r="E10" s="871" t="s">
        <v>251</v>
      </c>
      <c r="F10" s="871" t="s">
        <v>251</v>
      </c>
      <c r="G10" s="871" t="s">
        <v>251</v>
      </c>
      <c r="H10" s="871" t="s">
        <v>251</v>
      </c>
      <c r="I10" s="849" t="s">
        <v>3286</v>
      </c>
      <c r="J10" s="886" t="s">
        <v>3287</v>
      </c>
      <c r="K10" s="882"/>
      <c r="L10" s="882"/>
      <c r="M10" s="882"/>
      <c r="N10" s="882"/>
      <c r="O10" s="882"/>
      <c r="P10" s="882"/>
      <c r="Q10" s="882"/>
      <c r="R10" s="882"/>
      <c r="S10" s="882"/>
      <c r="T10" s="882"/>
      <c r="U10" s="882"/>
      <c r="V10" s="882"/>
      <c r="W10" s="882"/>
      <c r="X10" s="882"/>
      <c r="Y10" s="882"/>
      <c r="Z10" s="882"/>
      <c r="AA10" s="882"/>
      <c r="AB10" s="882"/>
      <c r="AC10" s="882"/>
      <c r="AD10" s="882"/>
      <c r="AE10" s="882"/>
      <c r="AF10" s="882"/>
      <c r="AG10" s="882"/>
      <c r="AH10" s="882"/>
      <c r="AI10" s="882"/>
      <c r="AJ10" s="882"/>
      <c r="AK10" s="882"/>
      <c r="AL10" s="882"/>
      <c r="AM10" s="882"/>
      <c r="AN10" s="882"/>
      <c r="AO10" s="882"/>
      <c r="AP10" s="882"/>
      <c r="AQ10" s="882"/>
      <c r="AR10" s="882"/>
      <c r="AS10" s="882"/>
      <c r="AT10" s="882"/>
      <c r="AU10" s="882"/>
      <c r="AV10" s="882"/>
      <c r="AW10" s="882"/>
      <c r="AX10" s="882"/>
      <c r="AY10" s="882"/>
      <c r="AZ10" s="882"/>
      <c r="BA10" s="882"/>
      <c r="BB10" s="882"/>
      <c r="BC10" s="882"/>
      <c r="BD10" s="882"/>
      <c r="BE10" s="882"/>
      <c r="BF10" s="882"/>
      <c r="BG10" s="882"/>
      <c r="BH10" s="882"/>
      <c r="BI10" s="882"/>
      <c r="BJ10" s="882"/>
      <c r="BK10" s="882"/>
      <c r="BL10" s="882"/>
      <c r="BM10" s="882"/>
      <c r="BN10" s="882"/>
      <c r="BO10" s="882"/>
      <c r="BP10" s="882"/>
      <c r="BQ10" s="882"/>
      <c r="BR10" s="882"/>
      <c r="BS10" s="882"/>
      <c r="BT10" s="882"/>
      <c r="BU10" s="882"/>
      <c r="BV10" s="882"/>
      <c r="BW10" s="882"/>
      <c r="BX10" s="882"/>
      <c r="BY10" s="882"/>
      <c r="BZ10" s="882"/>
      <c r="CA10" s="882"/>
      <c r="CB10" s="882"/>
      <c r="CC10" s="882"/>
      <c r="CD10" s="882"/>
      <c r="CE10" s="882"/>
      <c r="CF10" s="882"/>
      <c r="CG10" s="882"/>
      <c r="CH10" s="882"/>
      <c r="CI10" s="882"/>
      <c r="CJ10" s="882"/>
      <c r="CK10" s="882"/>
      <c r="CL10" s="882"/>
      <c r="CM10" s="882"/>
      <c r="CN10" s="882"/>
      <c r="CO10" s="882"/>
      <c r="CP10" s="882"/>
      <c r="CQ10" s="882"/>
      <c r="CR10" s="882"/>
      <c r="CS10" s="882"/>
      <c r="CT10" s="882"/>
      <c r="CU10" s="882"/>
      <c r="CV10" s="882"/>
      <c r="CW10" s="882"/>
      <c r="CX10" s="882"/>
      <c r="CY10" s="882"/>
      <c r="CZ10" s="882"/>
      <c r="DA10" s="882"/>
      <c r="DB10" s="882"/>
      <c r="DC10" s="882"/>
      <c r="DD10" s="882"/>
      <c r="DE10" s="882"/>
      <c r="DF10" s="882"/>
      <c r="DG10" s="882"/>
      <c r="DH10" s="882"/>
      <c r="DI10" s="882"/>
      <c r="DJ10" s="882"/>
      <c r="DK10" s="882"/>
      <c r="DL10" s="882"/>
      <c r="DM10" s="882"/>
      <c r="DN10" s="882"/>
      <c r="DO10" s="882"/>
      <c r="DP10" s="882"/>
      <c r="DQ10" s="882"/>
      <c r="DR10" s="882"/>
      <c r="DS10" s="882"/>
      <c r="DT10" s="882"/>
      <c r="DU10" s="882"/>
      <c r="DV10" s="882"/>
      <c r="DW10" s="882"/>
      <c r="DX10" s="882"/>
      <c r="DY10" s="882"/>
      <c r="DZ10" s="882"/>
    </row>
    <row r="11" ht="18" spans="1:130">
      <c r="A11" s="872" t="s">
        <v>329</v>
      </c>
      <c r="B11" s="793" t="s">
        <v>251</v>
      </c>
      <c r="C11" s="793" t="s">
        <v>251</v>
      </c>
      <c r="D11" s="870" t="s">
        <v>251</v>
      </c>
      <c r="E11" s="871" t="s">
        <v>251</v>
      </c>
      <c r="F11" s="871" t="s">
        <v>251</v>
      </c>
      <c r="G11" s="871" t="s">
        <v>251</v>
      </c>
      <c r="H11" s="871" t="s">
        <v>251</v>
      </c>
      <c r="I11" s="851"/>
      <c r="J11" s="887"/>
      <c r="K11" s="882"/>
      <c r="L11" s="882"/>
      <c r="M11" s="882"/>
      <c r="N11" s="882"/>
      <c r="O11" s="882"/>
      <c r="P11" s="882"/>
      <c r="Q11" s="882"/>
      <c r="R11" s="882"/>
      <c r="S11" s="882"/>
      <c r="T11" s="882"/>
      <c r="U11" s="882"/>
      <c r="V11" s="882"/>
      <c r="W11" s="882"/>
      <c r="X11" s="882"/>
      <c r="Y11" s="882"/>
      <c r="Z11" s="882"/>
      <c r="AA11" s="882"/>
      <c r="AB11" s="882"/>
      <c r="AC11" s="882"/>
      <c r="AD11" s="882"/>
      <c r="AE11" s="882"/>
      <c r="AF11" s="882"/>
      <c r="AG11" s="882"/>
      <c r="AH11" s="882"/>
      <c r="AI11" s="882"/>
      <c r="AJ11" s="882"/>
      <c r="AK11" s="882"/>
      <c r="AL11" s="882"/>
      <c r="AM11" s="882"/>
      <c r="AN11" s="882"/>
      <c r="AO11" s="882"/>
      <c r="AP11" s="882"/>
      <c r="AQ11" s="882"/>
      <c r="AR11" s="882"/>
      <c r="AS11" s="882"/>
      <c r="AT11" s="882"/>
      <c r="AU11" s="882"/>
      <c r="AV11" s="882"/>
      <c r="AW11" s="882"/>
      <c r="AX11" s="882"/>
      <c r="AY11" s="882"/>
      <c r="AZ11" s="882"/>
      <c r="BA11" s="882"/>
      <c r="BB11" s="882"/>
      <c r="BC11" s="882"/>
      <c r="BD11" s="882"/>
      <c r="BE11" s="882"/>
      <c r="BF11" s="882"/>
      <c r="BG11" s="882"/>
      <c r="BH11" s="882"/>
      <c r="BI11" s="882"/>
      <c r="BJ11" s="882"/>
      <c r="BK11" s="882"/>
      <c r="BL11" s="882"/>
      <c r="BM11" s="882"/>
      <c r="BN11" s="882"/>
      <c r="BO11" s="882"/>
      <c r="BP11" s="882"/>
      <c r="BQ11" s="882"/>
      <c r="BR11" s="882"/>
      <c r="BS11" s="882"/>
      <c r="BT11" s="882"/>
      <c r="BU11" s="882"/>
      <c r="BV11" s="882"/>
      <c r="BW11" s="882"/>
      <c r="BX11" s="882"/>
      <c r="BY11" s="882"/>
      <c r="BZ11" s="882"/>
      <c r="CA11" s="882"/>
      <c r="CB11" s="882"/>
      <c r="CC11" s="882"/>
      <c r="CD11" s="882"/>
      <c r="CE11" s="882"/>
      <c r="CF11" s="882"/>
      <c r="CG11" s="882"/>
      <c r="CH11" s="882"/>
      <c r="CI11" s="882"/>
      <c r="CJ11" s="882"/>
      <c r="CK11" s="882"/>
      <c r="CL11" s="882"/>
      <c r="CM11" s="882"/>
      <c r="CN11" s="882"/>
      <c r="CO11" s="882"/>
      <c r="CP11" s="882"/>
      <c r="CQ11" s="882"/>
      <c r="CR11" s="882"/>
      <c r="CS11" s="882"/>
      <c r="CT11" s="882"/>
      <c r="CU11" s="882"/>
      <c r="CV11" s="882"/>
      <c r="CW11" s="882"/>
      <c r="CX11" s="882"/>
      <c r="CY11" s="882"/>
      <c r="CZ11" s="882"/>
      <c r="DA11" s="882"/>
      <c r="DB11" s="882"/>
      <c r="DC11" s="882"/>
      <c r="DD11" s="882"/>
      <c r="DE11" s="882"/>
      <c r="DF11" s="882"/>
      <c r="DG11" s="882"/>
      <c r="DH11" s="882"/>
      <c r="DI11" s="882"/>
      <c r="DJ11" s="882"/>
      <c r="DK11" s="882"/>
      <c r="DL11" s="882"/>
      <c r="DM11" s="882"/>
      <c r="DN11" s="882"/>
      <c r="DO11" s="882"/>
      <c r="DP11" s="882"/>
      <c r="DQ11" s="882"/>
      <c r="DR11" s="882"/>
      <c r="DS11" s="882"/>
      <c r="DT11" s="882"/>
      <c r="DU11" s="882"/>
      <c r="DV11" s="882"/>
      <c r="DW11" s="882"/>
      <c r="DX11" s="882"/>
      <c r="DY11" s="882"/>
      <c r="DZ11" s="882"/>
    </row>
    <row r="12" ht="18" spans="1:130">
      <c r="A12" s="873" t="s">
        <v>3288</v>
      </c>
      <c r="B12" s="793" t="s">
        <v>251</v>
      </c>
      <c r="C12" s="793" t="s">
        <v>251</v>
      </c>
      <c r="D12" s="870" t="s">
        <v>251</v>
      </c>
      <c r="E12" s="870" t="s">
        <v>251</v>
      </c>
      <c r="F12" s="870" t="s">
        <v>251</v>
      </c>
      <c r="G12" s="870" t="s">
        <v>251</v>
      </c>
      <c r="H12" s="870" t="s">
        <v>251</v>
      </c>
      <c r="I12" s="851"/>
      <c r="J12" s="887"/>
      <c r="K12" s="882"/>
      <c r="L12" s="882"/>
      <c r="M12" s="882"/>
      <c r="N12" s="882"/>
      <c r="O12" s="882"/>
      <c r="P12" s="882"/>
      <c r="Q12" s="882"/>
      <c r="R12" s="882"/>
      <c r="S12" s="882"/>
      <c r="T12" s="882"/>
      <c r="U12" s="882"/>
      <c r="V12" s="882"/>
      <c r="W12" s="882"/>
      <c r="X12" s="882"/>
      <c r="Y12" s="882"/>
      <c r="Z12" s="882"/>
      <c r="AA12" s="882"/>
      <c r="AB12" s="882"/>
      <c r="AC12" s="882"/>
      <c r="AD12" s="882"/>
      <c r="AE12" s="882"/>
      <c r="AF12" s="882"/>
      <c r="AG12" s="882"/>
      <c r="AH12" s="882"/>
      <c r="AI12" s="882"/>
      <c r="AJ12" s="882"/>
      <c r="AK12" s="882"/>
      <c r="AL12" s="882"/>
      <c r="AM12" s="882"/>
      <c r="AN12" s="882"/>
      <c r="AO12" s="882"/>
      <c r="AP12" s="882"/>
      <c r="AQ12" s="882"/>
      <c r="AR12" s="882"/>
      <c r="AS12" s="882"/>
      <c r="AT12" s="882"/>
      <c r="AU12" s="882"/>
      <c r="AV12" s="882"/>
      <c r="AW12" s="882"/>
      <c r="AX12" s="882"/>
      <c r="AY12" s="882"/>
      <c r="AZ12" s="882"/>
      <c r="BA12" s="882"/>
      <c r="BB12" s="882"/>
      <c r="BC12" s="882"/>
      <c r="BD12" s="882"/>
      <c r="BE12" s="882"/>
      <c r="BF12" s="882"/>
      <c r="BG12" s="882"/>
      <c r="BH12" s="882"/>
      <c r="BI12" s="882"/>
      <c r="BJ12" s="882"/>
      <c r="BK12" s="882"/>
      <c r="BL12" s="882"/>
      <c r="BM12" s="882"/>
      <c r="BN12" s="882"/>
      <c r="BO12" s="882"/>
      <c r="BP12" s="882"/>
      <c r="BQ12" s="882"/>
      <c r="BR12" s="882"/>
      <c r="BS12" s="882"/>
      <c r="BT12" s="882"/>
      <c r="BU12" s="882"/>
      <c r="BV12" s="882"/>
      <c r="BW12" s="882"/>
      <c r="BX12" s="882"/>
      <c r="BY12" s="882"/>
      <c r="BZ12" s="882"/>
      <c r="CA12" s="882"/>
      <c r="CB12" s="882"/>
      <c r="CC12" s="882"/>
      <c r="CD12" s="882"/>
      <c r="CE12" s="882"/>
      <c r="CF12" s="882"/>
      <c r="CG12" s="882"/>
      <c r="CH12" s="882"/>
      <c r="CI12" s="882"/>
      <c r="CJ12" s="882"/>
      <c r="CK12" s="882"/>
      <c r="CL12" s="882"/>
      <c r="CM12" s="882"/>
      <c r="CN12" s="882"/>
      <c r="CO12" s="882"/>
      <c r="CP12" s="882"/>
      <c r="CQ12" s="882"/>
      <c r="CR12" s="882"/>
      <c r="CS12" s="882"/>
      <c r="CT12" s="882"/>
      <c r="CU12" s="882"/>
      <c r="CV12" s="882"/>
      <c r="CW12" s="882"/>
      <c r="CX12" s="882"/>
      <c r="CY12" s="882"/>
      <c r="CZ12" s="882"/>
      <c r="DA12" s="882"/>
      <c r="DB12" s="882"/>
      <c r="DC12" s="882"/>
      <c r="DD12" s="882"/>
      <c r="DE12" s="882"/>
      <c r="DF12" s="882"/>
      <c r="DG12" s="882"/>
      <c r="DH12" s="882"/>
      <c r="DI12" s="882"/>
      <c r="DJ12" s="882"/>
      <c r="DK12" s="882"/>
      <c r="DL12" s="882"/>
      <c r="DM12" s="882"/>
      <c r="DN12" s="882"/>
      <c r="DO12" s="882"/>
      <c r="DP12" s="882"/>
      <c r="DQ12" s="882"/>
      <c r="DR12" s="882"/>
      <c r="DS12" s="882"/>
      <c r="DT12" s="882"/>
      <c r="DU12" s="882"/>
      <c r="DV12" s="882"/>
      <c r="DW12" s="882"/>
      <c r="DX12" s="882"/>
      <c r="DY12" s="882"/>
      <c r="DZ12" s="882"/>
    </row>
    <row r="13" ht="18" spans="1:130">
      <c r="A13" s="807" t="s">
        <v>3289</v>
      </c>
      <c r="B13" s="793" t="s">
        <v>251</v>
      </c>
      <c r="C13" s="793" t="s">
        <v>251</v>
      </c>
      <c r="D13" s="870" t="s">
        <v>251</v>
      </c>
      <c r="E13" s="874" t="s">
        <v>251</v>
      </c>
      <c r="F13" s="874" t="s">
        <v>251</v>
      </c>
      <c r="G13" s="874" t="s">
        <v>251</v>
      </c>
      <c r="H13" s="874" t="s">
        <v>251</v>
      </c>
      <c r="I13" s="851"/>
      <c r="J13" s="887"/>
      <c r="K13" s="882"/>
      <c r="L13" s="882"/>
      <c r="M13" s="882"/>
      <c r="N13" s="882"/>
      <c r="O13" s="882"/>
      <c r="P13" s="882"/>
      <c r="Q13" s="882"/>
      <c r="R13" s="882"/>
      <c r="S13" s="882"/>
      <c r="T13" s="882"/>
      <c r="U13" s="882"/>
      <c r="V13" s="882"/>
      <c r="W13" s="882"/>
      <c r="X13" s="882"/>
      <c r="Y13" s="882"/>
      <c r="Z13" s="882"/>
      <c r="AA13" s="882"/>
      <c r="AB13" s="882"/>
      <c r="AC13" s="882"/>
      <c r="AD13" s="882"/>
      <c r="AE13" s="882"/>
      <c r="AF13" s="882"/>
      <c r="AG13" s="882"/>
      <c r="AH13" s="882"/>
      <c r="AI13" s="882"/>
      <c r="AJ13" s="882"/>
      <c r="AK13" s="882"/>
      <c r="AL13" s="882"/>
      <c r="AM13" s="882"/>
      <c r="AN13" s="882"/>
      <c r="AO13" s="882"/>
      <c r="AP13" s="882"/>
      <c r="AQ13" s="882"/>
      <c r="AR13" s="882"/>
      <c r="AS13" s="882"/>
      <c r="AT13" s="882"/>
      <c r="AU13" s="882"/>
      <c r="AV13" s="882"/>
      <c r="AW13" s="882"/>
      <c r="AX13" s="882"/>
      <c r="AY13" s="882"/>
      <c r="AZ13" s="882"/>
      <c r="BA13" s="882"/>
      <c r="BB13" s="882"/>
      <c r="BC13" s="882"/>
      <c r="BD13" s="882"/>
      <c r="BE13" s="882"/>
      <c r="BF13" s="882"/>
      <c r="BG13" s="882"/>
      <c r="BH13" s="882"/>
      <c r="BI13" s="882"/>
      <c r="BJ13" s="882"/>
      <c r="BK13" s="882"/>
      <c r="BL13" s="882"/>
      <c r="BM13" s="882"/>
      <c r="BN13" s="882"/>
      <c r="BO13" s="882"/>
      <c r="BP13" s="882"/>
      <c r="BQ13" s="882"/>
      <c r="BR13" s="882"/>
      <c r="BS13" s="882"/>
      <c r="BT13" s="882"/>
      <c r="BU13" s="882"/>
      <c r="BV13" s="882"/>
      <c r="BW13" s="882"/>
      <c r="BX13" s="882"/>
      <c r="BY13" s="882"/>
      <c r="BZ13" s="882"/>
      <c r="CA13" s="882"/>
      <c r="CB13" s="882"/>
      <c r="CC13" s="882"/>
      <c r="CD13" s="882"/>
      <c r="CE13" s="882"/>
      <c r="CF13" s="882"/>
      <c r="CG13" s="882"/>
      <c r="CH13" s="882"/>
      <c r="CI13" s="882"/>
      <c r="CJ13" s="882"/>
      <c r="CK13" s="882"/>
      <c r="CL13" s="882"/>
      <c r="CM13" s="882"/>
      <c r="CN13" s="882"/>
      <c r="CO13" s="882"/>
      <c r="CP13" s="882"/>
      <c r="CQ13" s="882"/>
      <c r="CR13" s="882"/>
      <c r="CS13" s="882"/>
      <c r="CT13" s="882"/>
      <c r="CU13" s="882"/>
      <c r="CV13" s="882"/>
      <c r="CW13" s="882"/>
      <c r="CX13" s="882"/>
      <c r="CY13" s="882"/>
      <c r="CZ13" s="882"/>
      <c r="DA13" s="882"/>
      <c r="DB13" s="882"/>
      <c r="DC13" s="882"/>
      <c r="DD13" s="882"/>
      <c r="DE13" s="882"/>
      <c r="DF13" s="882"/>
      <c r="DG13" s="882"/>
      <c r="DH13" s="882"/>
      <c r="DI13" s="882"/>
      <c r="DJ13" s="882"/>
      <c r="DK13" s="882"/>
      <c r="DL13" s="882"/>
      <c r="DM13" s="882"/>
      <c r="DN13" s="882"/>
      <c r="DO13" s="882"/>
      <c r="DP13" s="882"/>
      <c r="DQ13" s="882"/>
      <c r="DR13" s="882"/>
      <c r="DS13" s="882"/>
      <c r="DT13" s="882"/>
      <c r="DU13" s="882"/>
      <c r="DV13" s="882"/>
      <c r="DW13" s="882"/>
      <c r="DX13" s="882"/>
      <c r="DY13" s="882"/>
      <c r="DZ13" s="882"/>
    </row>
    <row r="14" ht="18" spans="1:130">
      <c r="A14" s="873" t="s">
        <v>3290</v>
      </c>
      <c r="B14" s="793" t="s">
        <v>251</v>
      </c>
      <c r="C14" s="793" t="s">
        <v>251</v>
      </c>
      <c r="D14" s="870" t="s">
        <v>251</v>
      </c>
      <c r="E14" s="871" t="s">
        <v>251</v>
      </c>
      <c r="F14" s="871" t="s">
        <v>251</v>
      </c>
      <c r="G14" s="871" t="s">
        <v>251</v>
      </c>
      <c r="H14" s="871" t="s">
        <v>251</v>
      </c>
      <c r="I14" s="851"/>
      <c r="J14" s="887"/>
      <c r="K14" s="882"/>
      <c r="L14" s="882"/>
      <c r="M14" s="882"/>
      <c r="N14" s="882"/>
      <c r="O14" s="882"/>
      <c r="P14" s="882"/>
      <c r="Q14" s="882"/>
      <c r="R14" s="882"/>
      <c r="S14" s="882"/>
      <c r="T14" s="882"/>
      <c r="U14" s="882"/>
      <c r="V14" s="882"/>
      <c r="W14" s="882"/>
      <c r="X14" s="882"/>
      <c r="Y14" s="882"/>
      <c r="Z14" s="882"/>
      <c r="AA14" s="882"/>
      <c r="AB14" s="882"/>
      <c r="AC14" s="882"/>
      <c r="AD14" s="882"/>
      <c r="AE14" s="882"/>
      <c r="AF14" s="882"/>
      <c r="AG14" s="882"/>
      <c r="AH14" s="882"/>
      <c r="AI14" s="882"/>
      <c r="AJ14" s="882"/>
      <c r="AK14" s="882"/>
      <c r="AL14" s="882"/>
      <c r="AM14" s="882"/>
      <c r="AN14" s="882"/>
      <c r="AO14" s="882"/>
      <c r="AP14" s="882"/>
      <c r="AQ14" s="882"/>
      <c r="AR14" s="882"/>
      <c r="AS14" s="882"/>
      <c r="AT14" s="882"/>
      <c r="AU14" s="882"/>
      <c r="AV14" s="882"/>
      <c r="AW14" s="882"/>
      <c r="AX14" s="882"/>
      <c r="AY14" s="882"/>
      <c r="AZ14" s="882"/>
      <c r="BA14" s="882"/>
      <c r="BB14" s="882"/>
      <c r="BC14" s="882"/>
      <c r="BD14" s="882"/>
      <c r="BE14" s="882"/>
      <c r="BF14" s="882"/>
      <c r="BG14" s="882"/>
      <c r="BH14" s="882"/>
      <c r="BI14" s="882"/>
      <c r="BJ14" s="882"/>
      <c r="BK14" s="882"/>
      <c r="BL14" s="882"/>
      <c r="BM14" s="882"/>
      <c r="BN14" s="882"/>
      <c r="BO14" s="882"/>
      <c r="BP14" s="882"/>
      <c r="BQ14" s="882"/>
      <c r="BR14" s="882"/>
      <c r="BS14" s="882"/>
      <c r="BT14" s="882"/>
      <c r="BU14" s="882"/>
      <c r="BV14" s="882"/>
      <c r="BW14" s="882"/>
      <c r="BX14" s="882"/>
      <c r="BY14" s="882"/>
      <c r="BZ14" s="882"/>
      <c r="CA14" s="882"/>
      <c r="CB14" s="882"/>
      <c r="CC14" s="882"/>
      <c r="CD14" s="882"/>
      <c r="CE14" s="882"/>
      <c r="CF14" s="882"/>
      <c r="CG14" s="882"/>
      <c r="CH14" s="882"/>
      <c r="CI14" s="882"/>
      <c r="CJ14" s="882"/>
      <c r="CK14" s="882"/>
      <c r="CL14" s="882"/>
      <c r="CM14" s="882"/>
      <c r="CN14" s="882"/>
      <c r="CO14" s="882"/>
      <c r="CP14" s="882"/>
      <c r="CQ14" s="882"/>
      <c r="CR14" s="882"/>
      <c r="CS14" s="882"/>
      <c r="CT14" s="882"/>
      <c r="CU14" s="882"/>
      <c r="CV14" s="882"/>
      <c r="CW14" s="882"/>
      <c r="CX14" s="882"/>
      <c r="CY14" s="882"/>
      <c r="CZ14" s="882"/>
      <c r="DA14" s="882"/>
      <c r="DB14" s="882"/>
      <c r="DC14" s="882"/>
      <c r="DD14" s="882"/>
      <c r="DE14" s="882"/>
      <c r="DF14" s="882"/>
      <c r="DG14" s="882"/>
      <c r="DH14" s="882"/>
      <c r="DI14" s="882"/>
      <c r="DJ14" s="882"/>
      <c r="DK14" s="882"/>
      <c r="DL14" s="882"/>
      <c r="DM14" s="882"/>
      <c r="DN14" s="882"/>
      <c r="DO14" s="882"/>
      <c r="DP14" s="882"/>
      <c r="DQ14" s="882"/>
      <c r="DR14" s="882"/>
      <c r="DS14" s="882"/>
      <c r="DT14" s="882"/>
      <c r="DU14" s="882"/>
      <c r="DV14" s="882"/>
      <c r="DW14" s="882"/>
      <c r="DX14" s="882"/>
      <c r="DY14" s="882"/>
      <c r="DZ14" s="882"/>
    </row>
    <row r="15" ht="18" spans="1:130">
      <c r="A15" s="875" t="s">
        <v>3291</v>
      </c>
      <c r="B15" s="793" t="s">
        <v>251</v>
      </c>
      <c r="C15" s="793" t="s">
        <v>251</v>
      </c>
      <c r="D15" s="793" t="s">
        <v>251</v>
      </c>
      <c r="E15" s="793" t="s">
        <v>251</v>
      </c>
      <c r="F15" s="793" t="s">
        <v>251</v>
      </c>
      <c r="G15" s="793" t="s">
        <v>251</v>
      </c>
      <c r="H15" s="793" t="s">
        <v>251</v>
      </c>
      <c r="I15" s="851"/>
      <c r="J15" s="887"/>
      <c r="K15" s="882"/>
      <c r="L15" s="882"/>
      <c r="M15" s="882"/>
      <c r="N15" s="882"/>
      <c r="O15" s="882"/>
      <c r="P15" s="882"/>
      <c r="Q15" s="882"/>
      <c r="R15" s="882"/>
      <c r="S15" s="882"/>
      <c r="T15" s="882"/>
      <c r="U15" s="882"/>
      <c r="V15" s="882"/>
      <c r="W15" s="882"/>
      <c r="X15" s="882"/>
      <c r="Y15" s="882"/>
      <c r="Z15" s="882"/>
      <c r="AA15" s="882"/>
      <c r="AB15" s="882"/>
      <c r="AC15" s="882"/>
      <c r="AD15" s="882"/>
      <c r="AE15" s="882"/>
      <c r="AF15" s="882"/>
      <c r="AG15" s="882"/>
      <c r="AH15" s="882"/>
      <c r="AI15" s="882"/>
      <c r="AJ15" s="882"/>
      <c r="AK15" s="882"/>
      <c r="AL15" s="882"/>
      <c r="AM15" s="882"/>
      <c r="AN15" s="882"/>
      <c r="AO15" s="882"/>
      <c r="AP15" s="882"/>
      <c r="AQ15" s="882"/>
      <c r="AR15" s="882"/>
      <c r="AS15" s="882"/>
      <c r="AT15" s="882"/>
      <c r="AU15" s="882"/>
      <c r="AV15" s="882"/>
      <c r="AW15" s="882"/>
      <c r="AX15" s="882"/>
      <c r="AY15" s="882"/>
      <c r="AZ15" s="882"/>
      <c r="BA15" s="882"/>
      <c r="BB15" s="882"/>
      <c r="BC15" s="882"/>
      <c r="BD15" s="882"/>
      <c r="BE15" s="882"/>
      <c r="BF15" s="882"/>
      <c r="BG15" s="882"/>
      <c r="BH15" s="882"/>
      <c r="BI15" s="882"/>
      <c r="BJ15" s="882"/>
      <c r="BK15" s="882"/>
      <c r="BL15" s="882"/>
      <c r="BM15" s="882"/>
      <c r="BN15" s="882"/>
      <c r="BO15" s="882"/>
      <c r="BP15" s="882"/>
      <c r="BQ15" s="882"/>
      <c r="BR15" s="882"/>
      <c r="BS15" s="882"/>
      <c r="BT15" s="882"/>
      <c r="BU15" s="882"/>
      <c r="BV15" s="882"/>
      <c r="BW15" s="882"/>
      <c r="BX15" s="882"/>
      <c r="BY15" s="882"/>
      <c r="BZ15" s="882"/>
      <c r="CA15" s="882"/>
      <c r="CB15" s="882"/>
      <c r="CC15" s="882"/>
      <c r="CD15" s="882"/>
      <c r="CE15" s="882"/>
      <c r="CF15" s="882"/>
      <c r="CG15" s="882"/>
      <c r="CH15" s="882"/>
      <c r="CI15" s="882"/>
      <c r="CJ15" s="882"/>
      <c r="CK15" s="882"/>
      <c r="CL15" s="882"/>
      <c r="CM15" s="882"/>
      <c r="CN15" s="882"/>
      <c r="CO15" s="882"/>
      <c r="CP15" s="882"/>
      <c r="CQ15" s="882"/>
      <c r="CR15" s="882"/>
      <c r="CS15" s="882"/>
      <c r="CT15" s="882"/>
      <c r="CU15" s="882"/>
      <c r="CV15" s="882"/>
      <c r="CW15" s="882"/>
      <c r="CX15" s="882"/>
      <c r="CY15" s="882"/>
      <c r="CZ15" s="882"/>
      <c r="DA15" s="882"/>
      <c r="DB15" s="882"/>
      <c r="DC15" s="882"/>
      <c r="DD15" s="882"/>
      <c r="DE15" s="882"/>
      <c r="DF15" s="882"/>
      <c r="DG15" s="882"/>
      <c r="DH15" s="882"/>
      <c r="DI15" s="882"/>
      <c r="DJ15" s="882"/>
      <c r="DK15" s="882"/>
      <c r="DL15" s="882"/>
      <c r="DM15" s="882"/>
      <c r="DN15" s="882"/>
      <c r="DO15" s="882"/>
      <c r="DP15" s="882"/>
      <c r="DQ15" s="882"/>
      <c r="DR15" s="882"/>
      <c r="DS15" s="882"/>
      <c r="DT15" s="882"/>
      <c r="DU15" s="882"/>
      <c r="DV15" s="882"/>
      <c r="DW15" s="882"/>
      <c r="DX15" s="882"/>
      <c r="DY15" s="882"/>
      <c r="DZ15" s="882"/>
    </row>
    <row r="16" ht="18" spans="1:130">
      <c r="A16" s="872" t="s">
        <v>3292</v>
      </c>
      <c r="B16" s="793" t="s">
        <v>251</v>
      </c>
      <c r="C16" s="793" t="s">
        <v>251</v>
      </c>
      <c r="D16" s="793" t="s">
        <v>251</v>
      </c>
      <c r="E16" s="793" t="s">
        <v>251</v>
      </c>
      <c r="F16" s="793" t="s">
        <v>251</v>
      </c>
      <c r="G16" s="876" t="s">
        <v>251</v>
      </c>
      <c r="H16" s="876" t="s">
        <v>251</v>
      </c>
      <c r="I16" s="851"/>
      <c r="J16" s="887"/>
      <c r="K16" s="882"/>
      <c r="L16" s="882"/>
      <c r="M16" s="882"/>
      <c r="N16" s="882"/>
      <c r="O16" s="882"/>
      <c r="P16" s="882"/>
      <c r="Q16" s="882"/>
      <c r="R16" s="882"/>
      <c r="S16" s="882"/>
      <c r="T16" s="882"/>
      <c r="U16" s="882"/>
      <c r="V16" s="882"/>
      <c r="W16" s="882"/>
      <c r="X16" s="882"/>
      <c r="Y16" s="882"/>
      <c r="Z16" s="882"/>
      <c r="AA16" s="882"/>
      <c r="AB16" s="882"/>
      <c r="AC16" s="882"/>
      <c r="AD16" s="882"/>
      <c r="AE16" s="882"/>
      <c r="AF16" s="882"/>
      <c r="AG16" s="882"/>
      <c r="AH16" s="882"/>
      <c r="AI16" s="882"/>
      <c r="AJ16" s="882"/>
      <c r="AK16" s="882"/>
      <c r="AL16" s="882"/>
      <c r="AM16" s="882"/>
      <c r="AN16" s="882"/>
      <c r="AO16" s="882"/>
      <c r="AP16" s="882"/>
      <c r="AQ16" s="882"/>
      <c r="AR16" s="882"/>
      <c r="AS16" s="882"/>
      <c r="AT16" s="882"/>
      <c r="AU16" s="882"/>
      <c r="AV16" s="882"/>
      <c r="AW16" s="882"/>
      <c r="AX16" s="882"/>
      <c r="AY16" s="882"/>
      <c r="AZ16" s="882"/>
      <c r="BA16" s="882"/>
      <c r="BB16" s="882"/>
      <c r="BC16" s="882"/>
      <c r="BD16" s="882"/>
      <c r="BE16" s="882"/>
      <c r="BF16" s="882"/>
      <c r="BG16" s="882"/>
      <c r="BH16" s="882"/>
      <c r="BI16" s="882"/>
      <c r="BJ16" s="882"/>
      <c r="BK16" s="882"/>
      <c r="BL16" s="882"/>
      <c r="BM16" s="882"/>
      <c r="BN16" s="882"/>
      <c r="BO16" s="882"/>
      <c r="BP16" s="882"/>
      <c r="BQ16" s="882"/>
      <c r="BR16" s="882"/>
      <c r="BS16" s="882"/>
      <c r="BT16" s="882"/>
      <c r="BU16" s="882"/>
      <c r="BV16" s="882"/>
      <c r="BW16" s="882"/>
      <c r="BX16" s="882"/>
      <c r="BY16" s="882"/>
      <c r="BZ16" s="882"/>
      <c r="CA16" s="882"/>
      <c r="CB16" s="882"/>
      <c r="CC16" s="882"/>
      <c r="CD16" s="882"/>
      <c r="CE16" s="882"/>
      <c r="CF16" s="882"/>
      <c r="CG16" s="882"/>
      <c r="CH16" s="882"/>
      <c r="CI16" s="882"/>
      <c r="CJ16" s="882"/>
      <c r="CK16" s="882"/>
      <c r="CL16" s="882"/>
      <c r="CM16" s="882"/>
      <c r="CN16" s="882"/>
      <c r="CO16" s="882"/>
      <c r="CP16" s="882"/>
      <c r="CQ16" s="882"/>
      <c r="CR16" s="882"/>
      <c r="CS16" s="882"/>
      <c r="CT16" s="882"/>
      <c r="CU16" s="882"/>
      <c r="CV16" s="882"/>
      <c r="CW16" s="882"/>
      <c r="CX16" s="882"/>
      <c r="CY16" s="882"/>
      <c r="CZ16" s="882"/>
      <c r="DA16" s="882"/>
      <c r="DB16" s="882"/>
      <c r="DC16" s="882"/>
      <c r="DD16" s="882"/>
      <c r="DE16" s="882"/>
      <c r="DF16" s="882"/>
      <c r="DG16" s="882"/>
      <c r="DH16" s="882"/>
      <c r="DI16" s="882"/>
      <c r="DJ16" s="882"/>
      <c r="DK16" s="882"/>
      <c r="DL16" s="882"/>
      <c r="DM16" s="882"/>
      <c r="DN16" s="882"/>
      <c r="DO16" s="882"/>
      <c r="DP16" s="882"/>
      <c r="DQ16" s="882"/>
      <c r="DR16" s="882"/>
      <c r="DS16" s="882"/>
      <c r="DT16" s="882"/>
      <c r="DU16" s="882"/>
      <c r="DV16" s="882"/>
      <c r="DW16" s="882"/>
      <c r="DX16" s="882"/>
      <c r="DY16" s="882"/>
      <c r="DZ16" s="882"/>
    </row>
    <row r="17" ht="18" spans="1:130">
      <c r="A17" s="877" t="s">
        <v>3293</v>
      </c>
      <c r="B17" s="793" t="s">
        <v>251</v>
      </c>
      <c r="C17" s="793" t="s">
        <v>251</v>
      </c>
      <c r="D17" s="793" t="s">
        <v>251</v>
      </c>
      <c r="E17" s="793" t="s">
        <v>251</v>
      </c>
      <c r="F17" s="793" t="s">
        <v>251</v>
      </c>
      <c r="G17" s="793" t="s">
        <v>251</v>
      </c>
      <c r="H17" s="793" t="s">
        <v>251</v>
      </c>
      <c r="I17" s="853" t="s">
        <v>3286</v>
      </c>
      <c r="J17" s="887"/>
      <c r="K17" s="882"/>
      <c r="L17" s="882"/>
      <c r="M17" s="882"/>
      <c r="N17" s="882"/>
      <c r="O17" s="882"/>
      <c r="P17" s="882"/>
      <c r="Q17" s="882"/>
      <c r="R17" s="882"/>
      <c r="S17" s="882"/>
      <c r="T17" s="882"/>
      <c r="U17" s="882"/>
      <c r="V17" s="882"/>
      <c r="W17" s="882"/>
      <c r="X17" s="882"/>
      <c r="Y17" s="882"/>
      <c r="Z17" s="882"/>
      <c r="AA17" s="882"/>
      <c r="AB17" s="882"/>
      <c r="AC17" s="882"/>
      <c r="AD17" s="882"/>
      <c r="AE17" s="882"/>
      <c r="AF17" s="882"/>
      <c r="AG17" s="882"/>
      <c r="AH17" s="882"/>
      <c r="AI17" s="882"/>
      <c r="AJ17" s="882"/>
      <c r="AK17" s="882"/>
      <c r="AL17" s="882"/>
      <c r="AM17" s="882"/>
      <c r="AN17" s="882"/>
      <c r="AO17" s="882"/>
      <c r="AP17" s="882"/>
      <c r="AQ17" s="882"/>
      <c r="AR17" s="882"/>
      <c r="AS17" s="882"/>
      <c r="AT17" s="882"/>
      <c r="AU17" s="882"/>
      <c r="AV17" s="882"/>
      <c r="AW17" s="882"/>
      <c r="AX17" s="882"/>
      <c r="AY17" s="882"/>
      <c r="AZ17" s="882"/>
      <c r="BA17" s="882"/>
      <c r="BB17" s="882"/>
      <c r="BC17" s="882"/>
      <c r="BD17" s="882"/>
      <c r="BE17" s="882"/>
      <c r="BF17" s="882"/>
      <c r="BG17" s="882"/>
      <c r="BH17" s="882"/>
      <c r="BI17" s="882"/>
      <c r="BJ17" s="882"/>
      <c r="BK17" s="882"/>
      <c r="BL17" s="882"/>
      <c r="BM17" s="882"/>
      <c r="BN17" s="882"/>
      <c r="BO17" s="882"/>
      <c r="BP17" s="882"/>
      <c r="BQ17" s="882"/>
      <c r="BR17" s="882"/>
      <c r="BS17" s="882"/>
      <c r="BT17" s="882"/>
      <c r="BU17" s="882"/>
      <c r="BV17" s="882"/>
      <c r="BW17" s="882"/>
      <c r="BX17" s="882"/>
      <c r="BY17" s="882"/>
      <c r="BZ17" s="882"/>
      <c r="CA17" s="882"/>
      <c r="CB17" s="882"/>
      <c r="CC17" s="882"/>
      <c r="CD17" s="882"/>
      <c r="CE17" s="882"/>
      <c r="CF17" s="882"/>
      <c r="CG17" s="882"/>
      <c r="CH17" s="882"/>
      <c r="CI17" s="882"/>
      <c r="CJ17" s="882"/>
      <c r="CK17" s="882"/>
      <c r="CL17" s="882"/>
      <c r="CM17" s="882"/>
      <c r="CN17" s="882"/>
      <c r="CO17" s="882"/>
      <c r="CP17" s="882"/>
      <c r="CQ17" s="882"/>
      <c r="CR17" s="882"/>
      <c r="CS17" s="882"/>
      <c r="CT17" s="882"/>
      <c r="CU17" s="882"/>
      <c r="CV17" s="882"/>
      <c r="CW17" s="882"/>
      <c r="CX17" s="882"/>
      <c r="CY17" s="882"/>
      <c r="CZ17" s="882"/>
      <c r="DA17" s="882"/>
      <c r="DB17" s="882"/>
      <c r="DC17" s="882"/>
      <c r="DD17" s="882"/>
      <c r="DE17" s="882"/>
      <c r="DF17" s="882"/>
      <c r="DG17" s="882"/>
      <c r="DH17" s="882"/>
      <c r="DI17" s="882"/>
      <c r="DJ17" s="882"/>
      <c r="DK17" s="882"/>
      <c r="DL17" s="882"/>
      <c r="DM17" s="882"/>
      <c r="DN17" s="882"/>
      <c r="DO17" s="882"/>
      <c r="DP17" s="882"/>
      <c r="DQ17" s="882"/>
      <c r="DR17" s="882"/>
      <c r="DS17" s="882"/>
      <c r="DT17" s="882"/>
      <c r="DU17" s="882"/>
      <c r="DV17" s="882"/>
      <c r="DW17" s="882"/>
      <c r="DX17" s="882"/>
      <c r="DY17" s="882"/>
      <c r="DZ17" s="882"/>
    </row>
    <row r="18" ht="18" spans="1:130">
      <c r="A18" s="877" t="s">
        <v>3294</v>
      </c>
      <c r="B18" s="793" t="s">
        <v>251</v>
      </c>
      <c r="C18" s="793" t="s">
        <v>251</v>
      </c>
      <c r="D18" s="793" t="s">
        <v>251</v>
      </c>
      <c r="E18" s="793" t="s">
        <v>251</v>
      </c>
      <c r="F18" s="793" t="s">
        <v>251</v>
      </c>
      <c r="G18" s="793" t="s">
        <v>251</v>
      </c>
      <c r="H18" s="793" t="s">
        <v>251</v>
      </c>
      <c r="I18" s="854"/>
      <c r="J18" s="887"/>
      <c r="K18" s="882"/>
      <c r="L18" s="882"/>
      <c r="M18" s="882"/>
      <c r="N18" s="882"/>
      <c r="O18" s="882"/>
      <c r="P18" s="882"/>
      <c r="Q18" s="882"/>
      <c r="R18" s="882"/>
      <c r="S18" s="882"/>
      <c r="T18" s="882"/>
      <c r="U18" s="882"/>
      <c r="V18" s="882"/>
      <c r="W18" s="882"/>
      <c r="X18" s="882"/>
      <c r="Y18" s="882"/>
      <c r="Z18" s="882"/>
      <c r="AA18" s="882"/>
      <c r="AB18" s="882"/>
      <c r="AC18" s="882"/>
      <c r="AD18" s="882"/>
      <c r="AE18" s="882"/>
      <c r="AF18" s="882"/>
      <c r="AG18" s="882"/>
      <c r="AH18" s="882"/>
      <c r="AI18" s="882"/>
      <c r="AJ18" s="882"/>
      <c r="AK18" s="882"/>
      <c r="AL18" s="882"/>
      <c r="AM18" s="882"/>
      <c r="AN18" s="882"/>
      <c r="AO18" s="882"/>
      <c r="AP18" s="882"/>
      <c r="AQ18" s="882"/>
      <c r="AR18" s="882"/>
      <c r="AS18" s="882"/>
      <c r="AT18" s="882"/>
      <c r="AU18" s="882"/>
      <c r="AV18" s="882"/>
      <c r="AW18" s="882"/>
      <c r="AX18" s="882"/>
      <c r="AY18" s="882"/>
      <c r="AZ18" s="882"/>
      <c r="BA18" s="882"/>
      <c r="BB18" s="882"/>
      <c r="BC18" s="882"/>
      <c r="BD18" s="882"/>
      <c r="BE18" s="882"/>
      <c r="BF18" s="882"/>
      <c r="BG18" s="882"/>
      <c r="BH18" s="882"/>
      <c r="BI18" s="882"/>
      <c r="BJ18" s="882"/>
      <c r="BK18" s="882"/>
      <c r="BL18" s="882"/>
      <c r="BM18" s="882"/>
      <c r="BN18" s="882"/>
      <c r="BO18" s="882"/>
      <c r="BP18" s="882"/>
      <c r="BQ18" s="882"/>
      <c r="BR18" s="882"/>
      <c r="BS18" s="882"/>
      <c r="BT18" s="882"/>
      <c r="BU18" s="882"/>
      <c r="BV18" s="882"/>
      <c r="BW18" s="882"/>
      <c r="BX18" s="882"/>
      <c r="BY18" s="882"/>
      <c r="BZ18" s="882"/>
      <c r="CA18" s="882"/>
      <c r="CB18" s="882"/>
      <c r="CC18" s="882"/>
      <c r="CD18" s="882"/>
      <c r="CE18" s="882"/>
      <c r="CF18" s="882"/>
      <c r="CG18" s="882"/>
      <c r="CH18" s="882"/>
      <c r="CI18" s="882"/>
      <c r="CJ18" s="882"/>
      <c r="CK18" s="882"/>
      <c r="CL18" s="882"/>
      <c r="CM18" s="882"/>
      <c r="CN18" s="882"/>
      <c r="CO18" s="882"/>
      <c r="CP18" s="882"/>
      <c r="CQ18" s="882"/>
      <c r="CR18" s="882"/>
      <c r="CS18" s="882"/>
      <c r="CT18" s="882"/>
      <c r="CU18" s="882"/>
      <c r="CV18" s="882"/>
      <c r="CW18" s="882"/>
      <c r="CX18" s="882"/>
      <c r="CY18" s="882"/>
      <c r="CZ18" s="882"/>
      <c r="DA18" s="882"/>
      <c r="DB18" s="882"/>
      <c r="DC18" s="882"/>
      <c r="DD18" s="882"/>
      <c r="DE18" s="882"/>
      <c r="DF18" s="882"/>
      <c r="DG18" s="882"/>
      <c r="DH18" s="882"/>
      <c r="DI18" s="882"/>
      <c r="DJ18" s="882"/>
      <c r="DK18" s="882"/>
      <c r="DL18" s="882"/>
      <c r="DM18" s="882"/>
      <c r="DN18" s="882"/>
      <c r="DO18" s="882"/>
      <c r="DP18" s="882"/>
      <c r="DQ18" s="882"/>
      <c r="DR18" s="882"/>
      <c r="DS18" s="882"/>
      <c r="DT18" s="882"/>
      <c r="DU18" s="882"/>
      <c r="DV18" s="882"/>
      <c r="DW18" s="882"/>
      <c r="DX18" s="882"/>
      <c r="DY18" s="882"/>
      <c r="DZ18" s="882"/>
    </row>
    <row r="19" ht="18" spans="1:130">
      <c r="A19" s="877" t="s">
        <v>228</v>
      </c>
      <c r="B19" s="793" t="s">
        <v>251</v>
      </c>
      <c r="C19" s="793" t="s">
        <v>251</v>
      </c>
      <c r="D19" s="793" t="s">
        <v>251</v>
      </c>
      <c r="E19" s="793" t="s">
        <v>251</v>
      </c>
      <c r="F19" s="793" t="s">
        <v>251</v>
      </c>
      <c r="G19" s="793" t="s">
        <v>251</v>
      </c>
      <c r="H19" s="793" t="s">
        <v>251</v>
      </c>
      <c r="I19" s="854"/>
      <c r="J19" s="887"/>
      <c r="K19" s="882"/>
      <c r="L19" s="882"/>
      <c r="M19" s="882"/>
      <c r="N19" s="882"/>
      <c r="O19" s="882"/>
      <c r="P19" s="882"/>
      <c r="Q19" s="882"/>
      <c r="R19" s="882"/>
      <c r="S19" s="882"/>
      <c r="T19" s="882"/>
      <c r="U19" s="882"/>
      <c r="V19" s="882"/>
      <c r="W19" s="882"/>
      <c r="X19" s="882"/>
      <c r="Y19" s="882"/>
      <c r="Z19" s="882"/>
      <c r="AA19" s="882"/>
      <c r="AB19" s="882"/>
      <c r="AC19" s="882"/>
      <c r="AD19" s="882"/>
      <c r="AE19" s="882"/>
      <c r="AF19" s="882"/>
      <c r="AG19" s="882"/>
      <c r="AH19" s="882"/>
      <c r="AI19" s="882"/>
      <c r="AJ19" s="882"/>
      <c r="AK19" s="882"/>
      <c r="AL19" s="882"/>
      <c r="AM19" s="882"/>
      <c r="AN19" s="882"/>
      <c r="AO19" s="882"/>
      <c r="AP19" s="882"/>
      <c r="AQ19" s="882"/>
      <c r="AR19" s="882"/>
      <c r="AS19" s="882"/>
      <c r="AT19" s="882"/>
      <c r="AU19" s="882"/>
      <c r="AV19" s="882"/>
      <c r="AW19" s="882"/>
      <c r="AX19" s="882"/>
      <c r="AY19" s="882"/>
      <c r="AZ19" s="882"/>
      <c r="BA19" s="882"/>
      <c r="BB19" s="882"/>
      <c r="BC19" s="882"/>
      <c r="BD19" s="882"/>
      <c r="BE19" s="882"/>
      <c r="BF19" s="882"/>
      <c r="BG19" s="882"/>
      <c r="BH19" s="882"/>
      <c r="BI19" s="882"/>
      <c r="BJ19" s="882"/>
      <c r="BK19" s="882"/>
      <c r="BL19" s="882"/>
      <c r="BM19" s="882"/>
      <c r="BN19" s="882"/>
      <c r="BO19" s="882"/>
      <c r="BP19" s="882"/>
      <c r="BQ19" s="882"/>
      <c r="BR19" s="882"/>
      <c r="BS19" s="882"/>
      <c r="BT19" s="882"/>
      <c r="BU19" s="882"/>
      <c r="BV19" s="882"/>
      <c r="BW19" s="882"/>
      <c r="BX19" s="882"/>
      <c r="BY19" s="882"/>
      <c r="BZ19" s="882"/>
      <c r="CA19" s="882"/>
      <c r="CB19" s="882"/>
      <c r="CC19" s="882"/>
      <c r="CD19" s="882"/>
      <c r="CE19" s="882"/>
      <c r="CF19" s="882"/>
      <c r="CG19" s="882"/>
      <c r="CH19" s="882"/>
      <c r="CI19" s="882"/>
      <c r="CJ19" s="882"/>
      <c r="CK19" s="882"/>
      <c r="CL19" s="882"/>
      <c r="CM19" s="882"/>
      <c r="CN19" s="882"/>
      <c r="CO19" s="882"/>
      <c r="CP19" s="882"/>
      <c r="CQ19" s="882"/>
      <c r="CR19" s="882"/>
      <c r="CS19" s="882"/>
      <c r="CT19" s="882"/>
      <c r="CU19" s="882"/>
      <c r="CV19" s="882"/>
      <c r="CW19" s="882"/>
      <c r="CX19" s="882"/>
      <c r="CY19" s="882"/>
      <c r="CZ19" s="882"/>
      <c r="DA19" s="882"/>
      <c r="DB19" s="882"/>
      <c r="DC19" s="882"/>
      <c r="DD19" s="882"/>
      <c r="DE19" s="882"/>
      <c r="DF19" s="882"/>
      <c r="DG19" s="882"/>
      <c r="DH19" s="882"/>
      <c r="DI19" s="882"/>
      <c r="DJ19" s="882"/>
      <c r="DK19" s="882"/>
      <c r="DL19" s="882"/>
      <c r="DM19" s="882"/>
      <c r="DN19" s="882"/>
      <c r="DO19" s="882"/>
      <c r="DP19" s="882"/>
      <c r="DQ19" s="882"/>
      <c r="DR19" s="882"/>
      <c r="DS19" s="882"/>
      <c r="DT19" s="882"/>
      <c r="DU19" s="882"/>
      <c r="DV19" s="882"/>
      <c r="DW19" s="882"/>
      <c r="DX19" s="882"/>
      <c r="DY19" s="882"/>
      <c r="DZ19" s="882"/>
    </row>
    <row r="20" ht="18" spans="1:130">
      <c r="A20" s="877" t="s">
        <v>229</v>
      </c>
      <c r="B20" s="793" t="s">
        <v>251</v>
      </c>
      <c r="C20" s="793" t="s">
        <v>251</v>
      </c>
      <c r="D20" s="793" t="s">
        <v>251</v>
      </c>
      <c r="E20" s="793" t="s">
        <v>251</v>
      </c>
      <c r="F20" s="793" t="s">
        <v>251</v>
      </c>
      <c r="G20" s="793" t="s">
        <v>251</v>
      </c>
      <c r="H20" s="793" t="s">
        <v>251</v>
      </c>
      <c r="I20" s="855"/>
      <c r="J20" s="887"/>
      <c r="K20" s="882"/>
      <c r="L20" s="882"/>
      <c r="M20" s="882"/>
      <c r="N20" s="882"/>
      <c r="O20" s="882"/>
      <c r="P20" s="882"/>
      <c r="Q20" s="882"/>
      <c r="R20" s="882"/>
      <c r="S20" s="882"/>
      <c r="T20" s="882"/>
      <c r="U20" s="882"/>
      <c r="V20" s="882"/>
      <c r="W20" s="882"/>
      <c r="X20" s="882"/>
      <c r="Y20" s="882"/>
      <c r="Z20" s="882"/>
      <c r="AA20" s="882"/>
      <c r="AB20" s="882"/>
      <c r="AC20" s="882"/>
      <c r="AD20" s="882"/>
      <c r="AE20" s="882"/>
      <c r="AF20" s="882"/>
      <c r="AG20" s="882"/>
      <c r="AH20" s="882"/>
      <c r="AI20" s="882"/>
      <c r="AJ20" s="882"/>
      <c r="AK20" s="882"/>
      <c r="AL20" s="882"/>
      <c r="AM20" s="882"/>
      <c r="AN20" s="882"/>
      <c r="AO20" s="882"/>
      <c r="AP20" s="882"/>
      <c r="AQ20" s="882"/>
      <c r="AR20" s="882"/>
      <c r="AS20" s="882"/>
      <c r="AT20" s="882"/>
      <c r="AU20" s="882"/>
      <c r="AV20" s="882"/>
      <c r="AW20" s="882"/>
      <c r="AX20" s="882"/>
      <c r="AY20" s="882"/>
      <c r="AZ20" s="882"/>
      <c r="BA20" s="882"/>
      <c r="BB20" s="882"/>
      <c r="BC20" s="882"/>
      <c r="BD20" s="882"/>
      <c r="BE20" s="882"/>
      <c r="BF20" s="882"/>
      <c r="BG20" s="882"/>
      <c r="BH20" s="882"/>
      <c r="BI20" s="882"/>
      <c r="BJ20" s="882"/>
      <c r="BK20" s="882"/>
      <c r="BL20" s="882"/>
      <c r="BM20" s="882"/>
      <c r="BN20" s="882"/>
      <c r="BO20" s="882"/>
      <c r="BP20" s="882"/>
      <c r="BQ20" s="882"/>
      <c r="BR20" s="882"/>
      <c r="BS20" s="882"/>
      <c r="BT20" s="882"/>
      <c r="BU20" s="882"/>
      <c r="BV20" s="882"/>
      <c r="BW20" s="882"/>
      <c r="BX20" s="882"/>
      <c r="BY20" s="882"/>
      <c r="BZ20" s="882"/>
      <c r="CA20" s="882"/>
      <c r="CB20" s="882"/>
      <c r="CC20" s="882"/>
      <c r="CD20" s="882"/>
      <c r="CE20" s="882"/>
      <c r="CF20" s="882"/>
      <c r="CG20" s="882"/>
      <c r="CH20" s="882"/>
      <c r="CI20" s="882"/>
      <c r="CJ20" s="882"/>
      <c r="CK20" s="882"/>
      <c r="CL20" s="882"/>
      <c r="CM20" s="882"/>
      <c r="CN20" s="882"/>
      <c r="CO20" s="882"/>
      <c r="CP20" s="882"/>
      <c r="CQ20" s="882"/>
      <c r="CR20" s="882"/>
      <c r="CS20" s="882"/>
      <c r="CT20" s="882"/>
      <c r="CU20" s="882"/>
      <c r="CV20" s="882"/>
      <c r="CW20" s="882"/>
      <c r="CX20" s="882"/>
      <c r="CY20" s="882"/>
      <c r="CZ20" s="882"/>
      <c r="DA20" s="882"/>
      <c r="DB20" s="882"/>
      <c r="DC20" s="882"/>
      <c r="DD20" s="882"/>
      <c r="DE20" s="882"/>
      <c r="DF20" s="882"/>
      <c r="DG20" s="882"/>
      <c r="DH20" s="882"/>
      <c r="DI20" s="882"/>
      <c r="DJ20" s="882"/>
      <c r="DK20" s="882"/>
      <c r="DL20" s="882"/>
      <c r="DM20" s="882"/>
      <c r="DN20" s="882"/>
      <c r="DO20" s="882"/>
      <c r="DP20" s="882"/>
      <c r="DQ20" s="882"/>
      <c r="DR20" s="882"/>
      <c r="DS20" s="882"/>
      <c r="DT20" s="882"/>
      <c r="DU20" s="882"/>
      <c r="DV20" s="882"/>
      <c r="DW20" s="882"/>
      <c r="DX20" s="882"/>
      <c r="DY20" s="882"/>
      <c r="DZ20" s="882"/>
    </row>
    <row r="21" ht="25.5" customHeight="1" spans="1:130">
      <c r="A21" s="872" t="s">
        <v>3295</v>
      </c>
      <c r="B21" s="793" t="s">
        <v>251</v>
      </c>
      <c r="C21" s="793" t="s">
        <v>251</v>
      </c>
      <c r="D21" s="870" t="s">
        <v>251</v>
      </c>
      <c r="E21" s="871" t="s">
        <v>251</v>
      </c>
      <c r="F21" s="871" t="s">
        <v>251</v>
      </c>
      <c r="G21" s="871" t="s">
        <v>251</v>
      </c>
      <c r="H21" s="871" t="s">
        <v>251</v>
      </c>
      <c r="I21" s="849" t="s">
        <v>3296</v>
      </c>
      <c r="J21" s="887"/>
      <c r="K21" s="882"/>
      <c r="L21" s="882"/>
      <c r="M21" s="882"/>
      <c r="N21" s="882"/>
      <c r="O21" s="882"/>
      <c r="P21" s="882"/>
      <c r="Q21" s="882"/>
      <c r="R21" s="882"/>
      <c r="S21" s="882"/>
      <c r="T21" s="882"/>
      <c r="U21" s="882"/>
      <c r="V21" s="882"/>
      <c r="W21" s="882"/>
      <c r="X21" s="882"/>
      <c r="Y21" s="882"/>
      <c r="Z21" s="882"/>
      <c r="AA21" s="882"/>
      <c r="AB21" s="882"/>
      <c r="AC21" s="882"/>
      <c r="AD21" s="882"/>
      <c r="AE21" s="882"/>
      <c r="AF21" s="882"/>
      <c r="AG21" s="882"/>
      <c r="AH21" s="882"/>
      <c r="AI21" s="882"/>
      <c r="AJ21" s="882"/>
      <c r="AK21" s="882"/>
      <c r="AL21" s="882"/>
      <c r="AM21" s="882"/>
      <c r="AN21" s="882"/>
      <c r="AO21" s="882"/>
      <c r="AP21" s="882"/>
      <c r="AQ21" s="882"/>
      <c r="AR21" s="882"/>
      <c r="AS21" s="882"/>
      <c r="AT21" s="882"/>
      <c r="AU21" s="882"/>
      <c r="AV21" s="882"/>
      <c r="AW21" s="882"/>
      <c r="AX21" s="882"/>
      <c r="AY21" s="882"/>
      <c r="AZ21" s="882"/>
      <c r="BA21" s="882"/>
      <c r="BB21" s="882"/>
      <c r="BC21" s="882"/>
      <c r="BD21" s="882"/>
      <c r="BE21" s="882"/>
      <c r="BF21" s="882"/>
      <c r="BG21" s="882"/>
      <c r="BH21" s="882"/>
      <c r="BI21" s="882"/>
      <c r="BJ21" s="882"/>
      <c r="BK21" s="882"/>
      <c r="BL21" s="882"/>
      <c r="BM21" s="882"/>
      <c r="BN21" s="882"/>
      <c r="BO21" s="882"/>
      <c r="BP21" s="882"/>
      <c r="BQ21" s="882"/>
      <c r="BR21" s="882"/>
      <c r="BS21" s="882"/>
      <c r="BT21" s="882"/>
      <c r="BU21" s="882"/>
      <c r="BV21" s="882"/>
      <c r="BW21" s="882"/>
      <c r="BX21" s="882"/>
      <c r="BY21" s="882"/>
      <c r="BZ21" s="882"/>
      <c r="CA21" s="882"/>
      <c r="CB21" s="882"/>
      <c r="CC21" s="882"/>
      <c r="CD21" s="882"/>
      <c r="CE21" s="882"/>
      <c r="CF21" s="882"/>
      <c r="CG21" s="882"/>
      <c r="CH21" s="882"/>
      <c r="CI21" s="882"/>
      <c r="CJ21" s="882"/>
      <c r="CK21" s="882"/>
      <c r="CL21" s="882"/>
      <c r="CM21" s="882"/>
      <c r="CN21" s="882"/>
      <c r="CO21" s="882"/>
      <c r="CP21" s="882"/>
      <c r="CQ21" s="882"/>
      <c r="CR21" s="882"/>
      <c r="CS21" s="882"/>
      <c r="CT21" s="882"/>
      <c r="CU21" s="882"/>
      <c r="CV21" s="882"/>
      <c r="CW21" s="882"/>
      <c r="CX21" s="882"/>
      <c r="CY21" s="882"/>
      <c r="CZ21" s="882"/>
      <c r="DA21" s="882"/>
      <c r="DB21" s="882"/>
      <c r="DC21" s="882"/>
      <c r="DD21" s="882"/>
      <c r="DE21" s="882"/>
      <c r="DF21" s="882"/>
      <c r="DG21" s="882"/>
      <c r="DH21" s="882"/>
      <c r="DI21" s="882"/>
      <c r="DJ21" s="882"/>
      <c r="DK21" s="882"/>
      <c r="DL21" s="882"/>
      <c r="DM21" s="882"/>
      <c r="DN21" s="882"/>
      <c r="DO21" s="882"/>
      <c r="DP21" s="882"/>
      <c r="DQ21" s="882"/>
      <c r="DR21" s="882"/>
      <c r="DS21" s="882"/>
      <c r="DT21" s="882"/>
      <c r="DU21" s="882"/>
      <c r="DV21" s="882"/>
      <c r="DW21" s="882"/>
      <c r="DX21" s="882"/>
      <c r="DY21" s="882"/>
      <c r="DZ21" s="882"/>
    </row>
    <row r="22" ht="34" customHeight="1" spans="1:130">
      <c r="A22" s="877" t="s">
        <v>3297</v>
      </c>
      <c r="B22" s="793" t="s">
        <v>251</v>
      </c>
      <c r="C22" s="793" t="s">
        <v>251</v>
      </c>
      <c r="D22" s="870" t="s">
        <v>251</v>
      </c>
      <c r="E22" s="871" t="s">
        <v>251</v>
      </c>
      <c r="F22" s="871" t="s">
        <v>251</v>
      </c>
      <c r="G22" s="871" t="s">
        <v>251</v>
      </c>
      <c r="H22" s="871" t="s">
        <v>251</v>
      </c>
      <c r="I22" s="851"/>
      <c r="J22" s="887"/>
      <c r="K22" s="882"/>
      <c r="L22" s="882"/>
      <c r="M22" s="882"/>
      <c r="N22" s="882"/>
      <c r="O22" s="882"/>
      <c r="P22" s="882"/>
      <c r="Q22" s="882"/>
      <c r="R22" s="882"/>
      <c r="S22" s="882"/>
      <c r="T22" s="882"/>
      <c r="U22" s="882"/>
      <c r="V22" s="882"/>
      <c r="W22" s="882"/>
      <c r="X22" s="882"/>
      <c r="Y22" s="882"/>
      <c r="Z22" s="882"/>
      <c r="AA22" s="882"/>
      <c r="AB22" s="882"/>
      <c r="AC22" s="882"/>
      <c r="AD22" s="882"/>
      <c r="AE22" s="882"/>
      <c r="AF22" s="882"/>
      <c r="AG22" s="882"/>
      <c r="AH22" s="882"/>
      <c r="AI22" s="882"/>
      <c r="AJ22" s="882"/>
      <c r="AK22" s="882"/>
      <c r="AL22" s="882"/>
      <c r="AM22" s="882"/>
      <c r="AN22" s="882"/>
      <c r="AO22" s="882"/>
      <c r="AP22" s="882"/>
      <c r="AQ22" s="882"/>
      <c r="AR22" s="882"/>
      <c r="AS22" s="882"/>
      <c r="AT22" s="882"/>
      <c r="AU22" s="882"/>
      <c r="AV22" s="882"/>
      <c r="AW22" s="882"/>
      <c r="AX22" s="882"/>
      <c r="AY22" s="882"/>
      <c r="AZ22" s="882"/>
      <c r="BA22" s="882"/>
      <c r="BB22" s="882"/>
      <c r="BC22" s="882"/>
      <c r="BD22" s="882"/>
      <c r="BE22" s="882"/>
      <c r="BF22" s="882"/>
      <c r="BG22" s="882"/>
      <c r="BH22" s="882"/>
      <c r="BI22" s="882"/>
      <c r="BJ22" s="882"/>
      <c r="BK22" s="882"/>
      <c r="BL22" s="882"/>
      <c r="BM22" s="882"/>
      <c r="BN22" s="882"/>
      <c r="BO22" s="882"/>
      <c r="BP22" s="882"/>
      <c r="BQ22" s="882"/>
      <c r="BR22" s="882"/>
      <c r="BS22" s="882"/>
      <c r="BT22" s="882"/>
      <c r="BU22" s="882"/>
      <c r="BV22" s="882"/>
      <c r="BW22" s="882"/>
      <c r="BX22" s="882"/>
      <c r="BY22" s="882"/>
      <c r="BZ22" s="882"/>
      <c r="CA22" s="882"/>
      <c r="CB22" s="882"/>
      <c r="CC22" s="882"/>
      <c r="CD22" s="882"/>
      <c r="CE22" s="882"/>
      <c r="CF22" s="882"/>
      <c r="CG22" s="882"/>
      <c r="CH22" s="882"/>
      <c r="CI22" s="882"/>
      <c r="CJ22" s="882"/>
      <c r="CK22" s="882"/>
      <c r="CL22" s="882"/>
      <c r="CM22" s="882"/>
      <c r="CN22" s="882"/>
      <c r="CO22" s="882"/>
      <c r="CP22" s="882"/>
      <c r="CQ22" s="882"/>
      <c r="CR22" s="882"/>
      <c r="CS22" s="882"/>
      <c r="CT22" s="882"/>
      <c r="CU22" s="882"/>
      <c r="CV22" s="882"/>
      <c r="CW22" s="882"/>
      <c r="CX22" s="882"/>
      <c r="CY22" s="882"/>
      <c r="CZ22" s="882"/>
      <c r="DA22" s="882"/>
      <c r="DB22" s="882"/>
      <c r="DC22" s="882"/>
      <c r="DD22" s="882"/>
      <c r="DE22" s="882"/>
      <c r="DF22" s="882"/>
      <c r="DG22" s="882"/>
      <c r="DH22" s="882"/>
      <c r="DI22" s="882"/>
      <c r="DJ22" s="882"/>
      <c r="DK22" s="882"/>
      <c r="DL22" s="882"/>
      <c r="DM22" s="882"/>
      <c r="DN22" s="882"/>
      <c r="DO22" s="882"/>
      <c r="DP22" s="882"/>
      <c r="DQ22" s="882"/>
      <c r="DR22" s="882"/>
      <c r="DS22" s="882"/>
      <c r="DT22" s="882"/>
      <c r="DU22" s="882"/>
      <c r="DV22" s="882"/>
      <c r="DW22" s="882"/>
      <c r="DX22" s="882"/>
      <c r="DY22" s="882"/>
      <c r="DZ22" s="882"/>
    </row>
    <row r="23" ht="34" customHeight="1" spans="1:130">
      <c r="A23" s="827" t="s">
        <v>3298</v>
      </c>
      <c r="B23" s="878" t="s">
        <v>251</v>
      </c>
      <c r="C23" s="874" t="s">
        <v>251</v>
      </c>
      <c r="D23" s="874" t="s">
        <v>251</v>
      </c>
      <c r="E23" s="874" t="s">
        <v>251</v>
      </c>
      <c r="F23" s="874" t="s">
        <v>251</v>
      </c>
      <c r="G23" s="874" t="s">
        <v>251</v>
      </c>
      <c r="H23" s="874" t="s">
        <v>251</v>
      </c>
      <c r="I23" s="888" t="s">
        <v>3299</v>
      </c>
      <c r="J23" s="857"/>
      <c r="K23" s="882"/>
      <c r="L23" s="882"/>
      <c r="M23" s="882"/>
      <c r="N23" s="882"/>
      <c r="O23" s="882"/>
      <c r="P23" s="882"/>
      <c r="Q23" s="882"/>
      <c r="R23" s="882"/>
      <c r="S23" s="882"/>
      <c r="T23" s="882"/>
      <c r="U23" s="882"/>
      <c r="V23" s="882"/>
      <c r="W23" s="882"/>
      <c r="X23" s="882"/>
      <c r="Y23" s="882"/>
      <c r="Z23" s="882"/>
      <c r="AA23" s="882"/>
      <c r="AB23" s="882"/>
      <c r="AC23" s="882"/>
      <c r="AD23" s="882"/>
      <c r="AE23" s="882"/>
      <c r="AF23" s="882"/>
      <c r="AG23" s="882"/>
      <c r="AH23" s="882"/>
      <c r="AI23" s="882"/>
      <c r="AJ23" s="882"/>
      <c r="AK23" s="882"/>
      <c r="AL23" s="882"/>
      <c r="AM23" s="882"/>
      <c r="AN23" s="882"/>
      <c r="AO23" s="882"/>
      <c r="AP23" s="882"/>
      <c r="AQ23" s="882"/>
      <c r="AR23" s="882"/>
      <c r="AS23" s="882"/>
      <c r="AT23" s="882"/>
      <c r="AU23" s="882"/>
      <c r="AV23" s="882"/>
      <c r="AW23" s="882"/>
      <c r="AX23" s="882"/>
      <c r="AY23" s="882"/>
      <c r="AZ23" s="882"/>
      <c r="BA23" s="882"/>
      <c r="BB23" s="882"/>
      <c r="BC23" s="882"/>
      <c r="BD23" s="882"/>
      <c r="BE23" s="882"/>
      <c r="BF23" s="882"/>
      <c r="BG23" s="882"/>
      <c r="BH23" s="882"/>
      <c r="BI23" s="882"/>
      <c r="BJ23" s="882"/>
      <c r="BK23" s="882"/>
      <c r="BL23" s="882"/>
      <c r="BM23" s="882"/>
      <c r="BN23" s="882"/>
      <c r="BO23" s="882"/>
      <c r="BP23" s="882"/>
      <c r="BQ23" s="882"/>
      <c r="BR23" s="882"/>
      <c r="BS23" s="882"/>
      <c r="BT23" s="882"/>
      <c r="BU23" s="882"/>
      <c r="BV23" s="882"/>
      <c r="BW23" s="882"/>
      <c r="BX23" s="882"/>
      <c r="BY23" s="882"/>
      <c r="BZ23" s="882"/>
      <c r="CA23" s="882"/>
      <c r="CB23" s="882"/>
      <c r="CC23" s="882"/>
      <c r="CD23" s="882"/>
      <c r="CE23" s="882"/>
      <c r="CF23" s="882"/>
      <c r="CG23" s="882"/>
      <c r="CH23" s="882"/>
      <c r="CI23" s="882"/>
      <c r="CJ23" s="882"/>
      <c r="CK23" s="882"/>
      <c r="CL23" s="882"/>
      <c r="CM23" s="882"/>
      <c r="CN23" s="882"/>
      <c r="CO23" s="882"/>
      <c r="CP23" s="882"/>
      <c r="CQ23" s="882"/>
      <c r="CR23" s="882"/>
      <c r="CS23" s="882"/>
      <c r="CT23" s="882"/>
      <c r="CU23" s="882"/>
      <c r="CV23" s="882"/>
      <c r="CW23" s="882"/>
      <c r="CX23" s="882"/>
      <c r="CY23" s="882"/>
      <c r="CZ23" s="882"/>
      <c r="DA23" s="882"/>
      <c r="DB23" s="882"/>
      <c r="DC23" s="882"/>
      <c r="DD23" s="882"/>
      <c r="DE23" s="882"/>
      <c r="DF23" s="882"/>
      <c r="DG23" s="882"/>
      <c r="DH23" s="882"/>
      <c r="DI23" s="882"/>
      <c r="DJ23" s="882"/>
      <c r="DK23" s="882"/>
      <c r="DL23" s="882"/>
      <c r="DM23" s="882"/>
      <c r="DN23" s="882"/>
      <c r="DO23" s="882"/>
      <c r="DP23" s="882"/>
      <c r="DQ23" s="882"/>
      <c r="DR23" s="882"/>
      <c r="DS23" s="882"/>
      <c r="DT23" s="882"/>
      <c r="DU23" s="882"/>
      <c r="DV23" s="882"/>
      <c r="DW23" s="882"/>
      <c r="DX23" s="882"/>
      <c r="DY23" s="882"/>
      <c r="DZ23" s="882"/>
    </row>
    <row r="24" spans="1:130">
      <c r="A24" s="879" t="s">
        <v>3300</v>
      </c>
      <c r="B24" s="880"/>
      <c r="C24" s="880"/>
      <c r="D24" s="880"/>
      <c r="E24" s="880"/>
      <c r="F24" s="880"/>
      <c r="G24" s="880"/>
      <c r="H24" s="880"/>
      <c r="I24" s="880"/>
      <c r="J24" s="889"/>
      <c r="K24" s="882"/>
      <c r="L24" s="882"/>
      <c r="M24" s="882"/>
      <c r="N24" s="882"/>
      <c r="O24" s="882"/>
      <c r="P24" s="882"/>
      <c r="Q24" s="882"/>
      <c r="R24" s="882"/>
      <c r="S24" s="882"/>
      <c r="T24" s="882"/>
      <c r="U24" s="882"/>
      <c r="V24" s="882"/>
      <c r="W24" s="882"/>
      <c r="X24" s="882"/>
      <c r="Y24" s="882"/>
      <c r="Z24" s="882"/>
      <c r="AA24" s="882"/>
      <c r="AB24" s="882"/>
      <c r="AC24" s="882"/>
      <c r="AD24" s="882"/>
      <c r="AE24" s="882"/>
      <c r="AF24" s="882"/>
      <c r="AG24" s="882"/>
      <c r="AH24" s="882"/>
      <c r="AI24" s="882"/>
      <c r="AJ24" s="882"/>
      <c r="AK24" s="882"/>
      <c r="AL24" s="882"/>
      <c r="AM24" s="882"/>
      <c r="AN24" s="882"/>
      <c r="AO24" s="882"/>
      <c r="AP24" s="882"/>
      <c r="AQ24" s="882"/>
      <c r="AR24" s="882"/>
      <c r="AS24" s="882"/>
      <c r="AT24" s="882"/>
      <c r="AU24" s="882"/>
      <c r="AV24" s="882"/>
      <c r="AW24" s="882"/>
      <c r="AX24" s="882"/>
      <c r="AY24" s="882"/>
      <c r="AZ24" s="882"/>
      <c r="BA24" s="882"/>
      <c r="BB24" s="882"/>
      <c r="BC24" s="882"/>
      <c r="BD24" s="882"/>
      <c r="BE24" s="882"/>
      <c r="BF24" s="882"/>
      <c r="BG24" s="882"/>
      <c r="BH24" s="882"/>
      <c r="BI24" s="882"/>
      <c r="BJ24" s="882"/>
      <c r="BK24" s="882"/>
      <c r="BL24" s="882"/>
      <c r="BM24" s="882"/>
      <c r="BN24" s="882"/>
      <c r="BO24" s="882"/>
      <c r="BP24" s="882"/>
      <c r="BQ24" s="882"/>
      <c r="BR24" s="882"/>
      <c r="BS24" s="882"/>
      <c r="BT24" s="882"/>
      <c r="BU24" s="882"/>
      <c r="BV24" s="882"/>
      <c r="BW24" s="882"/>
      <c r="BX24" s="882"/>
      <c r="BY24" s="882"/>
      <c r="BZ24" s="882"/>
      <c r="CA24" s="882"/>
      <c r="CB24" s="882"/>
      <c r="CC24" s="882"/>
      <c r="CD24" s="882"/>
      <c r="CE24" s="882"/>
      <c r="CF24" s="882"/>
      <c r="CG24" s="882"/>
      <c r="CH24" s="882"/>
      <c r="CI24" s="882"/>
      <c r="CJ24" s="882"/>
      <c r="CK24" s="882"/>
      <c r="CL24" s="882"/>
      <c r="CM24" s="882"/>
      <c r="CN24" s="882"/>
      <c r="CO24" s="882"/>
      <c r="CP24" s="882"/>
      <c r="CQ24" s="882"/>
      <c r="CR24" s="882"/>
      <c r="CS24" s="882"/>
      <c r="CT24" s="882"/>
      <c r="CU24" s="882"/>
      <c r="CV24" s="882"/>
      <c r="CW24" s="882"/>
      <c r="CX24" s="882"/>
      <c r="CY24" s="882"/>
      <c r="CZ24" s="882"/>
      <c r="DA24" s="882"/>
      <c r="DB24" s="882"/>
      <c r="DC24" s="882"/>
      <c r="DD24" s="882"/>
      <c r="DE24" s="882"/>
      <c r="DF24" s="882"/>
      <c r="DG24" s="882"/>
      <c r="DH24" s="882"/>
      <c r="DI24" s="882"/>
      <c r="DJ24" s="882"/>
      <c r="DK24" s="882"/>
      <c r="DL24" s="882"/>
      <c r="DM24" s="882"/>
      <c r="DN24" s="882"/>
      <c r="DO24" s="882"/>
      <c r="DP24" s="882"/>
      <c r="DQ24" s="882"/>
      <c r="DR24" s="882"/>
      <c r="DS24" s="882"/>
      <c r="DT24" s="882"/>
      <c r="DU24" s="882"/>
      <c r="DV24" s="882"/>
      <c r="DW24" s="882"/>
      <c r="DX24" s="882"/>
      <c r="DY24" s="882"/>
      <c r="DZ24" s="882"/>
    </row>
    <row r="25" ht="15" spans="1:130">
      <c r="A25" s="831" t="s">
        <v>259</v>
      </c>
      <c r="B25" s="832"/>
      <c r="C25" s="833"/>
      <c r="D25" s="834"/>
      <c r="E25" s="834"/>
      <c r="F25" s="834"/>
      <c r="G25" s="831"/>
      <c r="H25" s="831"/>
      <c r="I25" s="859"/>
      <c r="J25" s="890"/>
      <c r="K25" s="890"/>
      <c r="L25" s="890"/>
      <c r="M25" s="890"/>
      <c r="N25" s="890"/>
      <c r="O25" s="890"/>
      <c r="P25" s="890"/>
      <c r="Q25" s="890"/>
      <c r="R25" s="890"/>
      <c r="S25" s="890"/>
      <c r="T25" s="890"/>
      <c r="U25" s="890"/>
      <c r="V25" s="890"/>
      <c r="W25" s="890"/>
      <c r="X25" s="890"/>
      <c r="Y25" s="890"/>
      <c r="Z25" s="890"/>
      <c r="AA25" s="890"/>
      <c r="AB25" s="890"/>
      <c r="AC25" s="890"/>
      <c r="AD25" s="890"/>
      <c r="AE25" s="890"/>
      <c r="AF25" s="890"/>
      <c r="AG25" s="890"/>
      <c r="AH25" s="890"/>
      <c r="AI25" s="890"/>
      <c r="AJ25" s="890"/>
      <c r="AK25" s="890"/>
      <c r="AL25" s="890"/>
      <c r="AM25" s="890"/>
      <c r="AN25" s="890"/>
      <c r="AO25" s="890"/>
      <c r="AP25" s="890"/>
      <c r="AQ25" s="890"/>
      <c r="AR25" s="890"/>
      <c r="AS25" s="890"/>
      <c r="AT25" s="890"/>
      <c r="AU25" s="890"/>
      <c r="AV25" s="890"/>
      <c r="AW25" s="890"/>
      <c r="AX25" s="890"/>
      <c r="AY25" s="890"/>
      <c r="AZ25" s="890"/>
      <c r="BA25" s="890"/>
      <c r="BB25" s="890"/>
      <c r="BC25" s="890"/>
      <c r="BD25" s="890"/>
      <c r="BE25" s="890"/>
      <c r="BF25" s="890"/>
      <c r="BG25" s="890"/>
      <c r="BH25" s="890"/>
      <c r="BI25" s="890"/>
      <c r="BJ25" s="890"/>
      <c r="BK25" s="890"/>
      <c r="BL25" s="890"/>
      <c r="BM25" s="890"/>
      <c r="BN25" s="890"/>
      <c r="BO25" s="890"/>
      <c r="BP25" s="890"/>
      <c r="BQ25" s="890"/>
      <c r="BR25" s="890"/>
      <c r="BS25" s="890"/>
      <c r="BT25" s="890"/>
      <c r="BU25" s="890"/>
      <c r="BV25" s="890"/>
      <c r="BW25" s="890"/>
      <c r="BX25" s="890"/>
      <c r="BY25" s="890"/>
      <c r="BZ25" s="890"/>
      <c r="CA25" s="890"/>
      <c r="CB25" s="890"/>
      <c r="CC25" s="890"/>
      <c r="CD25" s="890"/>
      <c r="CE25" s="890"/>
      <c r="CF25" s="890"/>
      <c r="CG25" s="890"/>
      <c r="CH25" s="890"/>
      <c r="CI25" s="890"/>
      <c r="CJ25" s="890"/>
      <c r="CK25" s="890"/>
      <c r="CL25" s="890"/>
      <c r="CM25" s="890"/>
      <c r="CN25" s="890"/>
      <c r="CO25" s="890"/>
      <c r="CP25" s="890"/>
      <c r="CQ25" s="890"/>
      <c r="CR25" s="890"/>
      <c r="CS25" s="890"/>
      <c r="CT25" s="890"/>
      <c r="CU25" s="890"/>
      <c r="CV25" s="890"/>
      <c r="CW25" s="890"/>
      <c r="CX25" s="890"/>
      <c r="CY25" s="890"/>
      <c r="CZ25" s="890"/>
      <c r="DA25" s="890"/>
      <c r="DB25" s="890"/>
      <c r="DC25" s="890"/>
      <c r="DD25" s="890"/>
      <c r="DE25" s="890"/>
      <c r="DF25" s="890"/>
      <c r="DG25" s="890"/>
      <c r="DH25" s="890"/>
      <c r="DI25" s="890"/>
      <c r="DJ25" s="890"/>
      <c r="DK25" s="890"/>
      <c r="DL25" s="890"/>
      <c r="DM25" s="890"/>
      <c r="DN25" s="890"/>
      <c r="DO25" s="890"/>
      <c r="DP25" s="890"/>
      <c r="DQ25" s="890"/>
      <c r="DR25" s="890"/>
      <c r="DS25" s="890"/>
      <c r="DT25" s="890"/>
      <c r="DU25" s="890"/>
      <c r="DV25" s="890"/>
      <c r="DW25" s="890"/>
      <c r="DX25" s="890"/>
      <c r="DY25" s="890"/>
      <c r="DZ25" s="890"/>
    </row>
    <row r="26" ht="15" spans="1:130">
      <c r="A26" s="835" t="s">
        <v>3301</v>
      </c>
      <c r="B26" s="835"/>
      <c r="C26" s="835"/>
      <c r="D26" s="835"/>
      <c r="E26" s="835"/>
      <c r="F26" s="835"/>
      <c r="G26" s="835"/>
      <c r="H26" s="835"/>
      <c r="I26" s="835"/>
      <c r="J26" s="890"/>
      <c r="K26" s="890"/>
      <c r="L26" s="890"/>
      <c r="M26" s="890"/>
      <c r="N26" s="890"/>
      <c r="O26" s="890"/>
      <c r="P26" s="890"/>
      <c r="Q26" s="890"/>
      <c r="R26" s="890"/>
      <c r="S26" s="890"/>
      <c r="T26" s="890"/>
      <c r="U26" s="890"/>
      <c r="V26" s="890"/>
      <c r="W26" s="890"/>
      <c r="X26" s="890"/>
      <c r="Y26" s="890"/>
      <c r="Z26" s="890"/>
      <c r="AA26" s="890"/>
      <c r="AB26" s="890"/>
      <c r="AC26" s="890"/>
      <c r="AD26" s="890"/>
      <c r="AE26" s="890"/>
      <c r="AF26" s="890"/>
      <c r="AG26" s="890"/>
      <c r="AH26" s="890"/>
      <c r="AI26" s="890"/>
      <c r="AJ26" s="890"/>
      <c r="AK26" s="890"/>
      <c r="AL26" s="890"/>
      <c r="AM26" s="890"/>
      <c r="AN26" s="890"/>
      <c r="AO26" s="890"/>
      <c r="AP26" s="890"/>
      <c r="AQ26" s="890"/>
      <c r="AR26" s="890"/>
      <c r="AS26" s="890"/>
      <c r="AT26" s="890"/>
      <c r="AU26" s="890"/>
      <c r="AV26" s="890"/>
      <c r="AW26" s="890"/>
      <c r="AX26" s="890"/>
      <c r="AY26" s="890"/>
      <c r="AZ26" s="890"/>
      <c r="BA26" s="890"/>
      <c r="BB26" s="890"/>
      <c r="BC26" s="890"/>
      <c r="BD26" s="890"/>
      <c r="BE26" s="890"/>
      <c r="BF26" s="890"/>
      <c r="BG26" s="890"/>
      <c r="BH26" s="890"/>
      <c r="BI26" s="890"/>
      <c r="BJ26" s="890"/>
      <c r="BK26" s="890"/>
      <c r="BL26" s="890"/>
      <c r="BM26" s="890"/>
      <c r="BN26" s="890"/>
      <c r="BO26" s="890"/>
      <c r="BP26" s="890"/>
      <c r="BQ26" s="890"/>
      <c r="BR26" s="890"/>
      <c r="BS26" s="890"/>
      <c r="BT26" s="890"/>
      <c r="BU26" s="890"/>
      <c r="BV26" s="890"/>
      <c r="BW26" s="890"/>
      <c r="BX26" s="890"/>
      <c r="BY26" s="890"/>
      <c r="BZ26" s="890"/>
      <c r="CA26" s="890"/>
      <c r="CB26" s="890"/>
      <c r="CC26" s="890"/>
      <c r="CD26" s="890"/>
      <c r="CE26" s="890"/>
      <c r="CF26" s="890"/>
      <c r="CG26" s="890"/>
      <c r="CH26" s="890"/>
      <c r="CI26" s="890"/>
      <c r="CJ26" s="890"/>
      <c r="CK26" s="890"/>
      <c r="CL26" s="890"/>
      <c r="CM26" s="890"/>
      <c r="CN26" s="890"/>
      <c r="CO26" s="890"/>
      <c r="CP26" s="890"/>
      <c r="CQ26" s="890"/>
      <c r="CR26" s="890"/>
      <c r="CS26" s="890"/>
      <c r="CT26" s="890"/>
      <c r="CU26" s="890"/>
      <c r="CV26" s="890"/>
      <c r="CW26" s="890"/>
      <c r="CX26" s="890"/>
      <c r="CY26" s="890"/>
      <c r="CZ26" s="890"/>
      <c r="DA26" s="890"/>
      <c r="DB26" s="890"/>
      <c r="DC26" s="890"/>
      <c r="DD26" s="890"/>
      <c r="DE26" s="890"/>
      <c r="DF26" s="890"/>
      <c r="DG26" s="890"/>
      <c r="DH26" s="890"/>
      <c r="DI26" s="890"/>
      <c r="DJ26" s="890"/>
      <c r="DK26" s="890"/>
      <c r="DL26" s="890"/>
      <c r="DM26" s="890"/>
      <c r="DN26" s="890"/>
      <c r="DO26" s="890"/>
      <c r="DP26" s="890"/>
      <c r="DQ26" s="890"/>
      <c r="DR26" s="890"/>
      <c r="DS26" s="890"/>
      <c r="DT26" s="890"/>
      <c r="DU26" s="890"/>
      <c r="DV26" s="890"/>
      <c r="DW26" s="890"/>
      <c r="DX26" s="890"/>
      <c r="DY26" s="890"/>
      <c r="DZ26" s="890"/>
    </row>
    <row r="27" ht="15" spans="1:130">
      <c r="A27" s="836" t="s">
        <v>3302</v>
      </c>
      <c r="B27" s="836"/>
      <c r="C27" s="836"/>
      <c r="D27" s="836"/>
      <c r="E27" s="836"/>
      <c r="F27" s="836"/>
      <c r="G27" s="836"/>
      <c r="H27" s="836"/>
      <c r="I27" s="836"/>
      <c r="J27" s="890"/>
      <c r="K27" s="890"/>
      <c r="L27" s="890"/>
      <c r="M27" s="890"/>
      <c r="N27" s="890"/>
      <c r="O27" s="890"/>
      <c r="P27" s="890"/>
      <c r="Q27" s="890"/>
      <c r="R27" s="890"/>
      <c r="S27" s="890"/>
      <c r="T27" s="890"/>
      <c r="U27" s="890"/>
      <c r="V27" s="890"/>
      <c r="W27" s="890"/>
      <c r="X27" s="890"/>
      <c r="Y27" s="890"/>
      <c r="Z27" s="890"/>
      <c r="AA27" s="890"/>
      <c r="AB27" s="890"/>
      <c r="AC27" s="890"/>
      <c r="AD27" s="890"/>
      <c r="AE27" s="890"/>
      <c r="AF27" s="890"/>
      <c r="AG27" s="890"/>
      <c r="AH27" s="890"/>
      <c r="AI27" s="890"/>
      <c r="AJ27" s="890"/>
      <c r="AK27" s="890"/>
      <c r="AL27" s="890"/>
      <c r="AM27" s="890"/>
      <c r="AN27" s="890"/>
      <c r="AO27" s="890"/>
      <c r="AP27" s="890"/>
      <c r="AQ27" s="890"/>
      <c r="AR27" s="890"/>
      <c r="AS27" s="890"/>
      <c r="AT27" s="890"/>
      <c r="AU27" s="890"/>
      <c r="AV27" s="890"/>
      <c r="AW27" s="890"/>
      <c r="AX27" s="890"/>
      <c r="AY27" s="890"/>
      <c r="AZ27" s="890"/>
      <c r="BA27" s="890"/>
      <c r="BB27" s="890"/>
      <c r="BC27" s="890"/>
      <c r="BD27" s="890"/>
      <c r="BE27" s="890"/>
      <c r="BF27" s="890"/>
      <c r="BG27" s="890"/>
      <c r="BH27" s="890"/>
      <c r="BI27" s="890"/>
      <c r="BJ27" s="890"/>
      <c r="BK27" s="890"/>
      <c r="BL27" s="890"/>
      <c r="BM27" s="890"/>
      <c r="BN27" s="890"/>
      <c r="BO27" s="890"/>
      <c r="BP27" s="890"/>
      <c r="BQ27" s="890"/>
      <c r="BR27" s="890"/>
      <c r="BS27" s="890"/>
      <c r="BT27" s="890"/>
      <c r="BU27" s="890"/>
      <c r="BV27" s="890"/>
      <c r="BW27" s="890"/>
      <c r="BX27" s="890"/>
      <c r="BY27" s="890"/>
      <c r="BZ27" s="890"/>
      <c r="CA27" s="890"/>
      <c r="CB27" s="890"/>
      <c r="CC27" s="890"/>
      <c r="CD27" s="890"/>
      <c r="CE27" s="890"/>
      <c r="CF27" s="890"/>
      <c r="CG27" s="890"/>
      <c r="CH27" s="890"/>
      <c r="CI27" s="890"/>
      <c r="CJ27" s="890"/>
      <c r="CK27" s="890"/>
      <c r="CL27" s="890"/>
      <c r="CM27" s="890"/>
      <c r="CN27" s="890"/>
      <c r="CO27" s="890"/>
      <c r="CP27" s="890"/>
      <c r="CQ27" s="890"/>
      <c r="CR27" s="890"/>
      <c r="CS27" s="890"/>
      <c r="CT27" s="890"/>
      <c r="CU27" s="890"/>
      <c r="CV27" s="890"/>
      <c r="CW27" s="890"/>
      <c r="CX27" s="890"/>
      <c r="CY27" s="890"/>
      <c r="CZ27" s="890"/>
      <c r="DA27" s="890"/>
      <c r="DB27" s="890"/>
      <c r="DC27" s="890"/>
      <c r="DD27" s="890"/>
      <c r="DE27" s="890"/>
      <c r="DF27" s="890"/>
      <c r="DG27" s="890"/>
      <c r="DH27" s="890"/>
      <c r="DI27" s="890"/>
      <c r="DJ27" s="890"/>
      <c r="DK27" s="890"/>
      <c r="DL27" s="890"/>
      <c r="DM27" s="890"/>
      <c r="DN27" s="890"/>
      <c r="DO27" s="890"/>
      <c r="DP27" s="890"/>
      <c r="DQ27" s="890"/>
      <c r="DR27" s="890"/>
      <c r="DS27" s="890"/>
      <c r="DT27" s="890"/>
      <c r="DU27" s="890"/>
      <c r="DV27" s="890"/>
      <c r="DW27" s="890"/>
      <c r="DX27" s="890"/>
      <c r="DY27" s="890"/>
      <c r="DZ27" s="890"/>
    </row>
    <row r="28" ht="15" spans="1:130">
      <c r="A28" s="836" t="s">
        <v>3303</v>
      </c>
      <c r="B28" s="836"/>
      <c r="C28" s="836"/>
      <c r="D28" s="836"/>
      <c r="E28" s="836"/>
      <c r="F28" s="836"/>
      <c r="G28" s="836"/>
      <c r="H28" s="836"/>
      <c r="I28" s="836"/>
      <c r="J28" s="890"/>
      <c r="K28" s="890"/>
      <c r="L28" s="890"/>
      <c r="M28" s="890"/>
      <c r="N28" s="890"/>
      <c r="O28" s="890"/>
      <c r="P28" s="890"/>
      <c r="Q28" s="890"/>
      <c r="R28" s="890"/>
      <c r="S28" s="890"/>
      <c r="T28" s="890"/>
      <c r="U28" s="890"/>
      <c r="V28" s="890"/>
      <c r="W28" s="890"/>
      <c r="X28" s="890"/>
      <c r="Y28" s="890"/>
      <c r="Z28" s="890"/>
      <c r="AA28" s="890"/>
      <c r="AB28" s="890"/>
      <c r="AC28" s="890"/>
      <c r="AD28" s="890"/>
      <c r="AE28" s="890"/>
      <c r="AF28" s="890"/>
      <c r="AG28" s="890"/>
      <c r="AH28" s="890"/>
      <c r="AI28" s="890"/>
      <c r="AJ28" s="890"/>
      <c r="AK28" s="890"/>
      <c r="AL28" s="890"/>
      <c r="AM28" s="890"/>
      <c r="AN28" s="890"/>
      <c r="AO28" s="890"/>
      <c r="AP28" s="890"/>
      <c r="AQ28" s="890"/>
      <c r="AR28" s="890"/>
      <c r="AS28" s="890"/>
      <c r="AT28" s="890"/>
      <c r="AU28" s="890"/>
      <c r="AV28" s="890"/>
      <c r="AW28" s="890"/>
      <c r="AX28" s="890"/>
      <c r="AY28" s="890"/>
      <c r="AZ28" s="890"/>
      <c r="BA28" s="890"/>
      <c r="BB28" s="890"/>
      <c r="BC28" s="890"/>
      <c r="BD28" s="890"/>
      <c r="BE28" s="890"/>
      <c r="BF28" s="890"/>
      <c r="BG28" s="890"/>
      <c r="BH28" s="890"/>
      <c r="BI28" s="890"/>
      <c r="BJ28" s="890"/>
      <c r="BK28" s="890"/>
      <c r="BL28" s="890"/>
      <c r="BM28" s="890"/>
      <c r="BN28" s="890"/>
      <c r="BO28" s="890"/>
      <c r="BP28" s="890"/>
      <c r="BQ28" s="890"/>
      <c r="BR28" s="890"/>
      <c r="BS28" s="890"/>
      <c r="BT28" s="890"/>
      <c r="BU28" s="890"/>
      <c r="BV28" s="890"/>
      <c r="BW28" s="890"/>
      <c r="BX28" s="890"/>
      <c r="BY28" s="890"/>
      <c r="BZ28" s="890"/>
      <c r="CA28" s="890"/>
      <c r="CB28" s="890"/>
      <c r="CC28" s="890"/>
      <c r="CD28" s="890"/>
      <c r="CE28" s="890"/>
      <c r="CF28" s="890"/>
      <c r="CG28" s="890"/>
      <c r="CH28" s="890"/>
      <c r="CI28" s="890"/>
      <c r="CJ28" s="890"/>
      <c r="CK28" s="890"/>
      <c r="CL28" s="890"/>
      <c r="CM28" s="890"/>
      <c r="CN28" s="890"/>
      <c r="CO28" s="890"/>
      <c r="CP28" s="890"/>
      <c r="CQ28" s="890"/>
      <c r="CR28" s="890"/>
      <c r="CS28" s="890"/>
      <c r="CT28" s="890"/>
      <c r="CU28" s="890"/>
      <c r="CV28" s="890"/>
      <c r="CW28" s="890"/>
      <c r="CX28" s="890"/>
      <c r="CY28" s="890"/>
      <c r="CZ28" s="890"/>
      <c r="DA28" s="890"/>
      <c r="DB28" s="890"/>
      <c r="DC28" s="890"/>
      <c r="DD28" s="890"/>
      <c r="DE28" s="890"/>
      <c r="DF28" s="890"/>
      <c r="DG28" s="890"/>
      <c r="DH28" s="890"/>
      <c r="DI28" s="890"/>
      <c r="DJ28" s="890"/>
      <c r="DK28" s="890"/>
      <c r="DL28" s="890"/>
      <c r="DM28" s="890"/>
      <c r="DN28" s="890"/>
      <c r="DO28" s="890"/>
      <c r="DP28" s="890"/>
      <c r="DQ28" s="890"/>
      <c r="DR28" s="890"/>
      <c r="DS28" s="890"/>
      <c r="DT28" s="890"/>
      <c r="DU28" s="890"/>
      <c r="DV28" s="890"/>
      <c r="DW28" s="890"/>
      <c r="DX28" s="890"/>
      <c r="DY28" s="890"/>
      <c r="DZ28" s="890"/>
    </row>
    <row r="29" ht="15" spans="1:130">
      <c r="A29" s="836" t="s">
        <v>3304</v>
      </c>
      <c r="B29" s="836"/>
      <c r="C29" s="836"/>
      <c r="D29" s="836"/>
      <c r="E29" s="836"/>
      <c r="F29" s="836"/>
      <c r="G29" s="836"/>
      <c r="H29" s="836"/>
      <c r="I29" s="836"/>
      <c r="J29" s="890"/>
      <c r="K29" s="890"/>
      <c r="L29" s="890"/>
      <c r="M29" s="890"/>
      <c r="N29" s="890"/>
      <c r="O29" s="890"/>
      <c r="P29" s="890"/>
      <c r="Q29" s="890"/>
      <c r="R29" s="890"/>
      <c r="S29" s="890"/>
      <c r="T29" s="890"/>
      <c r="U29" s="890"/>
      <c r="V29" s="890"/>
      <c r="W29" s="890"/>
      <c r="X29" s="890"/>
      <c r="Y29" s="890"/>
      <c r="Z29" s="890"/>
      <c r="AA29" s="890"/>
      <c r="AB29" s="890"/>
      <c r="AC29" s="890"/>
      <c r="AD29" s="890"/>
      <c r="AE29" s="890"/>
      <c r="AF29" s="890"/>
      <c r="AG29" s="890"/>
      <c r="AH29" s="890"/>
      <c r="AI29" s="890"/>
      <c r="AJ29" s="890"/>
      <c r="AK29" s="890"/>
      <c r="AL29" s="890"/>
      <c r="AM29" s="890"/>
      <c r="AN29" s="890"/>
      <c r="AO29" s="890"/>
      <c r="AP29" s="890"/>
      <c r="AQ29" s="890"/>
      <c r="AR29" s="890"/>
      <c r="AS29" s="890"/>
      <c r="AT29" s="890"/>
      <c r="AU29" s="890"/>
      <c r="AV29" s="890"/>
      <c r="AW29" s="890"/>
      <c r="AX29" s="890"/>
      <c r="AY29" s="890"/>
      <c r="AZ29" s="890"/>
      <c r="BA29" s="890"/>
      <c r="BB29" s="890"/>
      <c r="BC29" s="890"/>
      <c r="BD29" s="890"/>
      <c r="BE29" s="890"/>
      <c r="BF29" s="890"/>
      <c r="BG29" s="890"/>
      <c r="BH29" s="890"/>
      <c r="BI29" s="890"/>
      <c r="BJ29" s="890"/>
      <c r="BK29" s="890"/>
      <c r="BL29" s="890"/>
      <c r="BM29" s="890"/>
      <c r="BN29" s="890"/>
      <c r="BO29" s="890"/>
      <c r="BP29" s="890"/>
      <c r="BQ29" s="890"/>
      <c r="BR29" s="890"/>
      <c r="BS29" s="890"/>
      <c r="BT29" s="890"/>
      <c r="BU29" s="890"/>
      <c r="BV29" s="890"/>
      <c r="BW29" s="890"/>
      <c r="BX29" s="890"/>
      <c r="BY29" s="890"/>
      <c r="BZ29" s="890"/>
      <c r="CA29" s="890"/>
      <c r="CB29" s="890"/>
      <c r="CC29" s="890"/>
      <c r="CD29" s="890"/>
      <c r="CE29" s="890"/>
      <c r="CF29" s="890"/>
      <c r="CG29" s="890"/>
      <c r="CH29" s="890"/>
      <c r="CI29" s="890"/>
      <c r="CJ29" s="890"/>
      <c r="CK29" s="890"/>
      <c r="CL29" s="890"/>
      <c r="CM29" s="890"/>
      <c r="CN29" s="890"/>
      <c r="CO29" s="890"/>
      <c r="CP29" s="890"/>
      <c r="CQ29" s="890"/>
      <c r="CR29" s="890"/>
      <c r="CS29" s="890"/>
      <c r="CT29" s="890"/>
      <c r="CU29" s="890"/>
      <c r="CV29" s="890"/>
      <c r="CW29" s="890"/>
      <c r="CX29" s="890"/>
      <c r="CY29" s="890"/>
      <c r="CZ29" s="890"/>
      <c r="DA29" s="890"/>
      <c r="DB29" s="890"/>
      <c r="DC29" s="890"/>
      <c r="DD29" s="890"/>
      <c r="DE29" s="890"/>
      <c r="DF29" s="890"/>
      <c r="DG29" s="890"/>
      <c r="DH29" s="890"/>
      <c r="DI29" s="890"/>
      <c r="DJ29" s="890"/>
      <c r="DK29" s="890"/>
      <c r="DL29" s="890"/>
      <c r="DM29" s="890"/>
      <c r="DN29" s="890"/>
      <c r="DO29" s="890"/>
      <c r="DP29" s="890"/>
      <c r="DQ29" s="890"/>
      <c r="DR29" s="890"/>
      <c r="DS29" s="890"/>
      <c r="DT29" s="890"/>
      <c r="DU29" s="890"/>
      <c r="DV29" s="890"/>
      <c r="DW29" s="890"/>
      <c r="DX29" s="890"/>
      <c r="DY29" s="890"/>
      <c r="DZ29" s="890"/>
    </row>
    <row r="30" ht="15" spans="1:130">
      <c r="A30" s="836" t="s">
        <v>3305</v>
      </c>
      <c r="B30" s="836"/>
      <c r="C30" s="836"/>
      <c r="D30" s="836"/>
      <c r="E30" s="836"/>
      <c r="F30" s="836"/>
      <c r="G30" s="836"/>
      <c r="H30" s="836"/>
      <c r="I30" s="836"/>
      <c r="J30" s="890"/>
      <c r="K30" s="890"/>
      <c r="L30" s="890"/>
      <c r="M30" s="890"/>
      <c r="N30" s="890"/>
      <c r="O30" s="890"/>
      <c r="P30" s="890"/>
      <c r="Q30" s="890"/>
      <c r="R30" s="890"/>
      <c r="S30" s="890"/>
      <c r="T30" s="890"/>
      <c r="U30" s="890"/>
      <c r="V30" s="890"/>
      <c r="W30" s="890"/>
      <c r="X30" s="890"/>
      <c r="Y30" s="890"/>
      <c r="Z30" s="890"/>
      <c r="AA30" s="890"/>
      <c r="AB30" s="890"/>
      <c r="AC30" s="890"/>
      <c r="AD30" s="890"/>
      <c r="AE30" s="890"/>
      <c r="AF30" s="890"/>
      <c r="AG30" s="890"/>
      <c r="AH30" s="890"/>
      <c r="AI30" s="890"/>
      <c r="AJ30" s="890"/>
      <c r="AK30" s="890"/>
      <c r="AL30" s="890"/>
      <c r="AM30" s="890"/>
      <c r="AN30" s="890"/>
      <c r="AO30" s="890"/>
      <c r="AP30" s="890"/>
      <c r="AQ30" s="890"/>
      <c r="AR30" s="890"/>
      <c r="AS30" s="890"/>
      <c r="AT30" s="890"/>
      <c r="AU30" s="890"/>
      <c r="AV30" s="890"/>
      <c r="AW30" s="890"/>
      <c r="AX30" s="890"/>
      <c r="AY30" s="890"/>
      <c r="AZ30" s="890"/>
      <c r="BA30" s="890"/>
      <c r="BB30" s="890"/>
      <c r="BC30" s="890"/>
      <c r="BD30" s="890"/>
      <c r="BE30" s="890"/>
      <c r="BF30" s="890"/>
      <c r="BG30" s="890"/>
      <c r="BH30" s="890"/>
      <c r="BI30" s="890"/>
      <c r="BJ30" s="890"/>
      <c r="BK30" s="890"/>
      <c r="BL30" s="890"/>
      <c r="BM30" s="890"/>
      <c r="BN30" s="890"/>
      <c r="BO30" s="890"/>
      <c r="BP30" s="890"/>
      <c r="BQ30" s="890"/>
      <c r="BR30" s="890"/>
      <c r="BS30" s="890"/>
      <c r="BT30" s="890"/>
      <c r="BU30" s="890"/>
      <c r="BV30" s="890"/>
      <c r="BW30" s="890"/>
      <c r="BX30" s="890"/>
      <c r="BY30" s="890"/>
      <c r="BZ30" s="890"/>
      <c r="CA30" s="890"/>
      <c r="CB30" s="890"/>
      <c r="CC30" s="890"/>
      <c r="CD30" s="890"/>
      <c r="CE30" s="890"/>
      <c r="CF30" s="890"/>
      <c r="CG30" s="890"/>
      <c r="CH30" s="890"/>
      <c r="CI30" s="890"/>
      <c r="CJ30" s="890"/>
      <c r="CK30" s="890"/>
      <c r="CL30" s="890"/>
      <c r="CM30" s="890"/>
      <c r="CN30" s="890"/>
      <c r="CO30" s="890"/>
      <c r="CP30" s="890"/>
      <c r="CQ30" s="890"/>
      <c r="CR30" s="890"/>
      <c r="CS30" s="890"/>
      <c r="CT30" s="890"/>
      <c r="CU30" s="890"/>
      <c r="CV30" s="890"/>
      <c r="CW30" s="890"/>
      <c r="CX30" s="890"/>
      <c r="CY30" s="890"/>
      <c r="CZ30" s="890"/>
      <c r="DA30" s="890"/>
      <c r="DB30" s="890"/>
      <c r="DC30" s="890"/>
      <c r="DD30" s="890"/>
      <c r="DE30" s="890"/>
      <c r="DF30" s="890"/>
      <c r="DG30" s="890"/>
      <c r="DH30" s="890"/>
      <c r="DI30" s="890"/>
      <c r="DJ30" s="890"/>
      <c r="DK30" s="890"/>
      <c r="DL30" s="890"/>
      <c r="DM30" s="890"/>
      <c r="DN30" s="890"/>
      <c r="DO30" s="890"/>
      <c r="DP30" s="890"/>
      <c r="DQ30" s="890"/>
      <c r="DR30" s="890"/>
      <c r="DS30" s="890"/>
      <c r="DT30" s="890"/>
      <c r="DU30" s="890"/>
      <c r="DV30" s="890"/>
      <c r="DW30" s="890"/>
      <c r="DX30" s="890"/>
      <c r="DY30" s="890"/>
      <c r="DZ30" s="890"/>
    </row>
    <row r="31" ht="15" spans="1:130">
      <c r="A31" s="836" t="s">
        <v>3306</v>
      </c>
      <c r="B31" s="836"/>
      <c r="C31" s="836"/>
      <c r="D31" s="836"/>
      <c r="E31" s="836"/>
      <c r="F31" s="836"/>
      <c r="G31" s="836"/>
      <c r="H31" s="836"/>
      <c r="I31" s="836"/>
      <c r="J31" s="890"/>
      <c r="K31" s="890"/>
      <c r="L31" s="890"/>
      <c r="M31" s="890"/>
      <c r="N31" s="890"/>
      <c r="O31" s="890"/>
      <c r="P31" s="890"/>
      <c r="Q31" s="890"/>
      <c r="R31" s="890"/>
      <c r="S31" s="890"/>
      <c r="T31" s="890"/>
      <c r="U31" s="890"/>
      <c r="V31" s="890"/>
      <c r="W31" s="890"/>
      <c r="X31" s="890"/>
      <c r="Y31" s="890"/>
      <c r="Z31" s="890"/>
      <c r="AA31" s="890"/>
      <c r="AB31" s="890"/>
      <c r="AC31" s="890"/>
      <c r="AD31" s="890"/>
      <c r="AE31" s="890"/>
      <c r="AF31" s="890"/>
      <c r="AG31" s="890"/>
      <c r="AH31" s="890"/>
      <c r="AI31" s="890"/>
      <c r="AJ31" s="890"/>
      <c r="AK31" s="890"/>
      <c r="AL31" s="890"/>
      <c r="AM31" s="890"/>
      <c r="AN31" s="890"/>
      <c r="AO31" s="890"/>
      <c r="AP31" s="890"/>
      <c r="AQ31" s="890"/>
      <c r="AR31" s="890"/>
      <c r="AS31" s="890"/>
      <c r="AT31" s="890"/>
      <c r="AU31" s="890"/>
      <c r="AV31" s="890"/>
      <c r="AW31" s="890"/>
      <c r="AX31" s="890"/>
      <c r="AY31" s="890"/>
      <c r="AZ31" s="890"/>
      <c r="BA31" s="890"/>
      <c r="BB31" s="890"/>
      <c r="BC31" s="890"/>
      <c r="BD31" s="890"/>
      <c r="BE31" s="890"/>
      <c r="BF31" s="890"/>
      <c r="BG31" s="890"/>
      <c r="BH31" s="890"/>
      <c r="BI31" s="890"/>
      <c r="BJ31" s="890"/>
      <c r="BK31" s="890"/>
      <c r="BL31" s="890"/>
      <c r="BM31" s="890"/>
      <c r="BN31" s="890"/>
      <c r="BO31" s="890"/>
      <c r="BP31" s="890"/>
      <c r="BQ31" s="890"/>
      <c r="BR31" s="890"/>
      <c r="BS31" s="890"/>
      <c r="BT31" s="890"/>
      <c r="BU31" s="890"/>
      <c r="BV31" s="890"/>
      <c r="BW31" s="890"/>
      <c r="BX31" s="890"/>
      <c r="BY31" s="890"/>
      <c r="BZ31" s="890"/>
      <c r="CA31" s="890"/>
      <c r="CB31" s="890"/>
      <c r="CC31" s="890"/>
      <c r="CD31" s="890"/>
      <c r="CE31" s="890"/>
      <c r="CF31" s="890"/>
      <c r="CG31" s="890"/>
      <c r="CH31" s="890"/>
      <c r="CI31" s="890"/>
      <c r="CJ31" s="890"/>
      <c r="CK31" s="890"/>
      <c r="CL31" s="890"/>
      <c r="CM31" s="890"/>
      <c r="CN31" s="890"/>
      <c r="CO31" s="890"/>
      <c r="CP31" s="890"/>
      <c r="CQ31" s="890"/>
      <c r="CR31" s="890"/>
      <c r="CS31" s="890"/>
      <c r="CT31" s="890"/>
      <c r="CU31" s="890"/>
      <c r="CV31" s="890"/>
      <c r="CW31" s="890"/>
      <c r="CX31" s="890"/>
      <c r="CY31" s="890"/>
      <c r="CZ31" s="890"/>
      <c r="DA31" s="890"/>
      <c r="DB31" s="890"/>
      <c r="DC31" s="890"/>
      <c r="DD31" s="890"/>
      <c r="DE31" s="890"/>
      <c r="DF31" s="890"/>
      <c r="DG31" s="890"/>
      <c r="DH31" s="890"/>
      <c r="DI31" s="890"/>
      <c r="DJ31" s="890"/>
      <c r="DK31" s="890"/>
      <c r="DL31" s="890"/>
      <c r="DM31" s="890"/>
      <c r="DN31" s="890"/>
      <c r="DO31" s="890"/>
      <c r="DP31" s="890"/>
      <c r="DQ31" s="890"/>
      <c r="DR31" s="890"/>
      <c r="DS31" s="890"/>
      <c r="DT31" s="890"/>
      <c r="DU31" s="890"/>
      <c r="DV31" s="890"/>
      <c r="DW31" s="890"/>
      <c r="DX31" s="890"/>
      <c r="DY31" s="890"/>
      <c r="DZ31" s="890"/>
    </row>
    <row r="32" ht="15" spans="1:130">
      <c r="A32" s="836" t="s">
        <v>3307</v>
      </c>
      <c r="B32" s="836"/>
      <c r="C32" s="836"/>
      <c r="D32" s="836"/>
      <c r="E32" s="836"/>
      <c r="F32" s="836"/>
      <c r="G32" s="836"/>
      <c r="H32" s="836"/>
      <c r="I32" s="836"/>
      <c r="J32" s="890"/>
      <c r="K32" s="890"/>
      <c r="L32" s="890"/>
      <c r="M32" s="890"/>
      <c r="N32" s="890"/>
      <c r="O32" s="890"/>
      <c r="P32" s="890"/>
      <c r="Q32" s="890"/>
      <c r="R32" s="890"/>
      <c r="S32" s="890"/>
      <c r="T32" s="890"/>
      <c r="U32" s="890"/>
      <c r="V32" s="890"/>
      <c r="W32" s="890"/>
      <c r="X32" s="890"/>
      <c r="Y32" s="890"/>
      <c r="Z32" s="890"/>
      <c r="AA32" s="890"/>
      <c r="AB32" s="890"/>
      <c r="AC32" s="890"/>
      <c r="AD32" s="890"/>
      <c r="AE32" s="890"/>
      <c r="AF32" s="890"/>
      <c r="AG32" s="890"/>
      <c r="AH32" s="890"/>
      <c r="AI32" s="890"/>
      <c r="AJ32" s="890"/>
      <c r="AK32" s="890"/>
      <c r="AL32" s="890"/>
      <c r="AM32" s="890"/>
      <c r="AN32" s="890"/>
      <c r="AO32" s="890"/>
      <c r="AP32" s="890"/>
      <c r="AQ32" s="890"/>
      <c r="AR32" s="890"/>
      <c r="AS32" s="890"/>
      <c r="AT32" s="890"/>
      <c r="AU32" s="890"/>
      <c r="AV32" s="890"/>
      <c r="AW32" s="890"/>
      <c r="AX32" s="890"/>
      <c r="AY32" s="890"/>
      <c r="AZ32" s="890"/>
      <c r="BA32" s="890"/>
      <c r="BB32" s="890"/>
      <c r="BC32" s="890"/>
      <c r="BD32" s="890"/>
      <c r="BE32" s="890"/>
      <c r="BF32" s="890"/>
      <c r="BG32" s="890"/>
      <c r="BH32" s="890"/>
      <c r="BI32" s="890"/>
      <c r="BJ32" s="890"/>
      <c r="BK32" s="890"/>
      <c r="BL32" s="890"/>
      <c r="BM32" s="890"/>
      <c r="BN32" s="890"/>
      <c r="BO32" s="890"/>
      <c r="BP32" s="890"/>
      <c r="BQ32" s="890"/>
      <c r="BR32" s="890"/>
      <c r="BS32" s="890"/>
      <c r="BT32" s="890"/>
      <c r="BU32" s="890"/>
      <c r="BV32" s="890"/>
      <c r="BW32" s="890"/>
      <c r="BX32" s="890"/>
      <c r="BY32" s="890"/>
      <c r="BZ32" s="890"/>
      <c r="CA32" s="890"/>
      <c r="CB32" s="890"/>
      <c r="CC32" s="890"/>
      <c r="CD32" s="890"/>
      <c r="CE32" s="890"/>
      <c r="CF32" s="890"/>
      <c r="CG32" s="890"/>
      <c r="CH32" s="890"/>
      <c r="CI32" s="890"/>
      <c r="CJ32" s="890"/>
      <c r="CK32" s="890"/>
      <c r="CL32" s="890"/>
      <c r="CM32" s="890"/>
      <c r="CN32" s="890"/>
      <c r="CO32" s="890"/>
      <c r="CP32" s="890"/>
      <c r="CQ32" s="890"/>
      <c r="CR32" s="890"/>
      <c r="CS32" s="890"/>
      <c r="CT32" s="890"/>
      <c r="CU32" s="890"/>
      <c r="CV32" s="890"/>
      <c r="CW32" s="890"/>
      <c r="CX32" s="890"/>
      <c r="CY32" s="890"/>
      <c r="CZ32" s="890"/>
      <c r="DA32" s="890"/>
      <c r="DB32" s="890"/>
      <c r="DC32" s="890"/>
      <c r="DD32" s="890"/>
      <c r="DE32" s="890"/>
      <c r="DF32" s="890"/>
      <c r="DG32" s="890"/>
      <c r="DH32" s="890"/>
      <c r="DI32" s="890"/>
      <c r="DJ32" s="890"/>
      <c r="DK32" s="890"/>
      <c r="DL32" s="890"/>
      <c r="DM32" s="890"/>
      <c r="DN32" s="890"/>
      <c r="DO32" s="890"/>
      <c r="DP32" s="890"/>
      <c r="DQ32" s="890"/>
      <c r="DR32" s="890"/>
      <c r="DS32" s="890"/>
      <c r="DT32" s="890"/>
      <c r="DU32" s="890"/>
      <c r="DV32" s="890"/>
      <c r="DW32" s="890"/>
      <c r="DX32" s="890"/>
      <c r="DY32" s="890"/>
      <c r="DZ32" s="890"/>
    </row>
    <row r="33" ht="15" spans="1:130">
      <c r="A33" s="836" t="s">
        <v>3308</v>
      </c>
      <c r="B33" s="836"/>
      <c r="C33" s="836"/>
      <c r="D33" s="836"/>
      <c r="E33" s="836"/>
      <c r="F33" s="836"/>
      <c r="G33" s="836"/>
      <c r="H33" s="836"/>
      <c r="I33" s="836"/>
      <c r="J33" s="890"/>
      <c r="K33" s="890"/>
      <c r="L33" s="890"/>
      <c r="M33" s="890"/>
      <c r="N33" s="890"/>
      <c r="O33" s="890"/>
      <c r="P33" s="890"/>
      <c r="Q33" s="890"/>
      <c r="R33" s="890"/>
      <c r="S33" s="890"/>
      <c r="T33" s="890"/>
      <c r="U33" s="890"/>
      <c r="V33" s="890"/>
      <c r="W33" s="890"/>
      <c r="X33" s="890"/>
      <c r="Y33" s="890"/>
      <c r="Z33" s="890"/>
      <c r="AA33" s="890"/>
      <c r="AB33" s="890"/>
      <c r="AC33" s="890"/>
      <c r="AD33" s="890"/>
      <c r="AE33" s="890"/>
      <c r="AF33" s="890"/>
      <c r="AG33" s="890"/>
      <c r="AH33" s="890"/>
      <c r="AI33" s="890"/>
      <c r="AJ33" s="890"/>
      <c r="AK33" s="890"/>
      <c r="AL33" s="890"/>
      <c r="AM33" s="890"/>
      <c r="AN33" s="890"/>
      <c r="AO33" s="890"/>
      <c r="AP33" s="890"/>
      <c r="AQ33" s="890"/>
      <c r="AR33" s="890"/>
      <c r="AS33" s="890"/>
      <c r="AT33" s="890"/>
      <c r="AU33" s="890"/>
      <c r="AV33" s="890"/>
      <c r="AW33" s="890"/>
      <c r="AX33" s="890"/>
      <c r="AY33" s="890"/>
      <c r="AZ33" s="890"/>
      <c r="BA33" s="890"/>
      <c r="BB33" s="890"/>
      <c r="BC33" s="890"/>
      <c r="BD33" s="890"/>
      <c r="BE33" s="890"/>
      <c r="BF33" s="890"/>
      <c r="BG33" s="890"/>
      <c r="BH33" s="890"/>
      <c r="BI33" s="890"/>
      <c r="BJ33" s="890"/>
      <c r="BK33" s="890"/>
      <c r="BL33" s="890"/>
      <c r="BM33" s="890"/>
      <c r="BN33" s="890"/>
      <c r="BO33" s="890"/>
      <c r="BP33" s="890"/>
      <c r="BQ33" s="890"/>
      <c r="BR33" s="890"/>
      <c r="BS33" s="890"/>
      <c r="BT33" s="890"/>
      <c r="BU33" s="890"/>
      <c r="BV33" s="890"/>
      <c r="BW33" s="890"/>
      <c r="BX33" s="890"/>
      <c r="BY33" s="890"/>
      <c r="BZ33" s="890"/>
      <c r="CA33" s="890"/>
      <c r="CB33" s="890"/>
      <c r="CC33" s="890"/>
      <c r="CD33" s="890"/>
      <c r="CE33" s="890"/>
      <c r="CF33" s="890"/>
      <c r="CG33" s="890"/>
      <c r="CH33" s="890"/>
      <c r="CI33" s="890"/>
      <c r="CJ33" s="890"/>
      <c r="CK33" s="890"/>
      <c r="CL33" s="890"/>
      <c r="CM33" s="890"/>
      <c r="CN33" s="890"/>
      <c r="CO33" s="890"/>
      <c r="CP33" s="890"/>
      <c r="CQ33" s="890"/>
      <c r="CR33" s="890"/>
      <c r="CS33" s="890"/>
      <c r="CT33" s="890"/>
      <c r="CU33" s="890"/>
      <c r="CV33" s="890"/>
      <c r="CW33" s="890"/>
      <c r="CX33" s="890"/>
      <c r="CY33" s="890"/>
      <c r="CZ33" s="890"/>
      <c r="DA33" s="890"/>
      <c r="DB33" s="890"/>
      <c r="DC33" s="890"/>
      <c r="DD33" s="890"/>
      <c r="DE33" s="890"/>
      <c r="DF33" s="890"/>
      <c r="DG33" s="890"/>
      <c r="DH33" s="890"/>
      <c r="DI33" s="890"/>
      <c r="DJ33" s="890"/>
      <c r="DK33" s="890"/>
      <c r="DL33" s="890"/>
      <c r="DM33" s="890"/>
      <c r="DN33" s="890"/>
      <c r="DO33" s="890"/>
      <c r="DP33" s="890"/>
      <c r="DQ33" s="890"/>
      <c r="DR33" s="890"/>
      <c r="DS33" s="890"/>
      <c r="DT33" s="890"/>
      <c r="DU33" s="890"/>
      <c r="DV33" s="890"/>
      <c r="DW33" s="890"/>
      <c r="DX33" s="890"/>
      <c r="DY33" s="890"/>
      <c r="DZ33" s="890"/>
    </row>
    <row r="34" ht="15" spans="1:130">
      <c r="A34" s="836" t="s">
        <v>3309</v>
      </c>
      <c r="B34" s="836"/>
      <c r="C34" s="836"/>
      <c r="D34" s="836"/>
      <c r="E34" s="836"/>
      <c r="F34" s="836"/>
      <c r="G34" s="836"/>
      <c r="H34" s="836"/>
      <c r="I34" s="836"/>
      <c r="J34" s="890"/>
      <c r="K34" s="890"/>
      <c r="L34" s="890"/>
      <c r="M34" s="890"/>
      <c r="N34" s="890"/>
      <c r="O34" s="890"/>
      <c r="P34" s="890"/>
      <c r="Q34" s="890"/>
      <c r="R34" s="890"/>
      <c r="S34" s="890"/>
      <c r="T34" s="890"/>
      <c r="U34" s="890"/>
      <c r="V34" s="890"/>
      <c r="W34" s="890"/>
      <c r="X34" s="890"/>
      <c r="Y34" s="890"/>
      <c r="Z34" s="890"/>
      <c r="AA34" s="890"/>
      <c r="AB34" s="890"/>
      <c r="AC34" s="890"/>
      <c r="AD34" s="890"/>
      <c r="AE34" s="890"/>
      <c r="AF34" s="890"/>
      <c r="AG34" s="890"/>
      <c r="AH34" s="890"/>
      <c r="AI34" s="890"/>
      <c r="AJ34" s="890"/>
      <c r="AK34" s="890"/>
      <c r="AL34" s="890"/>
      <c r="AM34" s="890"/>
      <c r="AN34" s="890"/>
      <c r="AO34" s="890"/>
      <c r="AP34" s="890"/>
      <c r="AQ34" s="890"/>
      <c r="AR34" s="890"/>
      <c r="AS34" s="890"/>
      <c r="AT34" s="890"/>
      <c r="AU34" s="890"/>
      <c r="AV34" s="890"/>
      <c r="AW34" s="890"/>
      <c r="AX34" s="890"/>
      <c r="AY34" s="890"/>
      <c r="AZ34" s="890"/>
      <c r="BA34" s="890"/>
      <c r="BB34" s="890"/>
      <c r="BC34" s="890"/>
      <c r="BD34" s="890"/>
      <c r="BE34" s="890"/>
      <c r="BF34" s="890"/>
      <c r="BG34" s="890"/>
      <c r="BH34" s="890"/>
      <c r="BI34" s="890"/>
      <c r="BJ34" s="890"/>
      <c r="BK34" s="890"/>
      <c r="BL34" s="890"/>
      <c r="BM34" s="890"/>
      <c r="BN34" s="890"/>
      <c r="BO34" s="890"/>
      <c r="BP34" s="890"/>
      <c r="BQ34" s="890"/>
      <c r="BR34" s="890"/>
      <c r="BS34" s="890"/>
      <c r="BT34" s="890"/>
      <c r="BU34" s="890"/>
      <c r="BV34" s="890"/>
      <c r="BW34" s="890"/>
      <c r="BX34" s="890"/>
      <c r="BY34" s="890"/>
      <c r="BZ34" s="890"/>
      <c r="CA34" s="890"/>
      <c r="CB34" s="890"/>
      <c r="CC34" s="890"/>
      <c r="CD34" s="890"/>
      <c r="CE34" s="890"/>
      <c r="CF34" s="890"/>
      <c r="CG34" s="890"/>
      <c r="CH34" s="890"/>
      <c r="CI34" s="890"/>
      <c r="CJ34" s="890"/>
      <c r="CK34" s="890"/>
      <c r="CL34" s="890"/>
      <c r="CM34" s="890"/>
      <c r="CN34" s="890"/>
      <c r="CO34" s="890"/>
      <c r="CP34" s="890"/>
      <c r="CQ34" s="890"/>
      <c r="CR34" s="890"/>
      <c r="CS34" s="890"/>
      <c r="CT34" s="890"/>
      <c r="CU34" s="890"/>
      <c r="CV34" s="890"/>
      <c r="CW34" s="890"/>
      <c r="CX34" s="890"/>
      <c r="CY34" s="890"/>
      <c r="CZ34" s="890"/>
      <c r="DA34" s="890"/>
      <c r="DB34" s="890"/>
      <c r="DC34" s="890"/>
      <c r="DD34" s="890"/>
      <c r="DE34" s="890"/>
      <c r="DF34" s="890"/>
      <c r="DG34" s="890"/>
      <c r="DH34" s="890"/>
      <c r="DI34" s="890"/>
      <c r="DJ34" s="890"/>
      <c r="DK34" s="890"/>
      <c r="DL34" s="890"/>
      <c r="DM34" s="890"/>
      <c r="DN34" s="890"/>
      <c r="DO34" s="890"/>
      <c r="DP34" s="890"/>
      <c r="DQ34" s="890"/>
      <c r="DR34" s="890"/>
      <c r="DS34" s="890"/>
      <c r="DT34" s="890"/>
      <c r="DU34" s="890"/>
      <c r="DV34" s="890"/>
      <c r="DW34" s="890"/>
      <c r="DX34" s="890"/>
      <c r="DY34" s="890"/>
      <c r="DZ34" s="890"/>
    </row>
    <row r="35" ht="15" spans="1:130">
      <c r="A35" s="836" t="s">
        <v>3310</v>
      </c>
      <c r="B35" s="836"/>
      <c r="C35" s="836"/>
      <c r="D35" s="836"/>
      <c r="E35" s="836"/>
      <c r="F35" s="836"/>
      <c r="G35" s="836"/>
      <c r="H35" s="836"/>
      <c r="I35" s="836"/>
      <c r="J35" s="890"/>
      <c r="K35" s="890"/>
      <c r="L35" s="890"/>
      <c r="M35" s="890"/>
      <c r="N35" s="890"/>
      <c r="O35" s="890"/>
      <c r="P35" s="890"/>
      <c r="Q35" s="890"/>
      <c r="R35" s="890"/>
      <c r="S35" s="890"/>
      <c r="T35" s="890"/>
      <c r="U35" s="890"/>
      <c r="V35" s="890"/>
      <c r="W35" s="890"/>
      <c r="X35" s="890"/>
      <c r="Y35" s="890"/>
      <c r="Z35" s="890"/>
      <c r="AA35" s="890"/>
      <c r="AB35" s="890"/>
      <c r="AC35" s="890"/>
      <c r="AD35" s="890"/>
      <c r="AE35" s="890"/>
      <c r="AF35" s="890"/>
      <c r="AG35" s="890"/>
      <c r="AH35" s="890"/>
      <c r="AI35" s="890"/>
      <c r="AJ35" s="890"/>
      <c r="AK35" s="890"/>
      <c r="AL35" s="890"/>
      <c r="AM35" s="890"/>
      <c r="AN35" s="890"/>
      <c r="AO35" s="890"/>
      <c r="AP35" s="890"/>
      <c r="AQ35" s="890"/>
      <c r="AR35" s="890"/>
      <c r="AS35" s="890"/>
      <c r="AT35" s="890"/>
      <c r="AU35" s="890"/>
      <c r="AV35" s="890"/>
      <c r="AW35" s="890"/>
      <c r="AX35" s="890"/>
      <c r="AY35" s="890"/>
      <c r="AZ35" s="890"/>
      <c r="BA35" s="890"/>
      <c r="BB35" s="890"/>
      <c r="BC35" s="890"/>
      <c r="BD35" s="890"/>
      <c r="BE35" s="890"/>
      <c r="BF35" s="890"/>
      <c r="BG35" s="890"/>
      <c r="BH35" s="890"/>
      <c r="BI35" s="890"/>
      <c r="BJ35" s="890"/>
      <c r="BK35" s="890"/>
      <c r="BL35" s="890"/>
      <c r="BM35" s="890"/>
      <c r="BN35" s="890"/>
      <c r="BO35" s="890"/>
      <c r="BP35" s="890"/>
      <c r="BQ35" s="890"/>
      <c r="BR35" s="890"/>
      <c r="BS35" s="890"/>
      <c r="BT35" s="890"/>
      <c r="BU35" s="890"/>
      <c r="BV35" s="890"/>
      <c r="BW35" s="890"/>
      <c r="BX35" s="890"/>
      <c r="BY35" s="890"/>
      <c r="BZ35" s="890"/>
      <c r="CA35" s="890"/>
      <c r="CB35" s="890"/>
      <c r="CC35" s="890"/>
      <c r="CD35" s="890"/>
      <c r="CE35" s="890"/>
      <c r="CF35" s="890"/>
      <c r="CG35" s="890"/>
      <c r="CH35" s="890"/>
      <c r="CI35" s="890"/>
      <c r="CJ35" s="890"/>
      <c r="CK35" s="890"/>
      <c r="CL35" s="890"/>
      <c r="CM35" s="890"/>
      <c r="CN35" s="890"/>
      <c r="CO35" s="890"/>
      <c r="CP35" s="890"/>
      <c r="CQ35" s="890"/>
      <c r="CR35" s="890"/>
      <c r="CS35" s="890"/>
      <c r="CT35" s="890"/>
      <c r="CU35" s="890"/>
      <c r="CV35" s="890"/>
      <c r="CW35" s="890"/>
      <c r="CX35" s="890"/>
      <c r="CY35" s="890"/>
      <c r="CZ35" s="890"/>
      <c r="DA35" s="890"/>
      <c r="DB35" s="890"/>
      <c r="DC35" s="890"/>
      <c r="DD35" s="890"/>
      <c r="DE35" s="890"/>
      <c r="DF35" s="890"/>
      <c r="DG35" s="890"/>
      <c r="DH35" s="890"/>
      <c r="DI35" s="890"/>
      <c r="DJ35" s="890"/>
      <c r="DK35" s="890"/>
      <c r="DL35" s="890"/>
      <c r="DM35" s="890"/>
      <c r="DN35" s="890"/>
      <c r="DO35" s="890"/>
      <c r="DP35" s="890"/>
      <c r="DQ35" s="890"/>
      <c r="DR35" s="890"/>
      <c r="DS35" s="890"/>
      <c r="DT35" s="890"/>
      <c r="DU35" s="890"/>
      <c r="DV35" s="890"/>
      <c r="DW35" s="890"/>
      <c r="DX35" s="890"/>
      <c r="DY35" s="890"/>
      <c r="DZ35" s="890"/>
    </row>
    <row r="36" ht="15" spans="1:130">
      <c r="A36" s="881" t="s">
        <v>3311</v>
      </c>
      <c r="B36" s="881"/>
      <c r="C36" s="881"/>
      <c r="D36" s="881"/>
      <c r="E36" s="881"/>
      <c r="F36" s="881"/>
      <c r="G36" s="881"/>
      <c r="H36" s="881"/>
      <c r="I36" s="881"/>
      <c r="J36" s="890"/>
      <c r="K36" s="890"/>
      <c r="L36" s="890"/>
      <c r="M36" s="890"/>
      <c r="N36" s="890"/>
      <c r="O36" s="890"/>
      <c r="P36" s="890"/>
      <c r="Q36" s="890"/>
      <c r="R36" s="890"/>
      <c r="S36" s="890"/>
      <c r="T36" s="890"/>
      <c r="U36" s="890"/>
      <c r="V36" s="890"/>
      <c r="W36" s="890"/>
      <c r="X36" s="890"/>
      <c r="Y36" s="890"/>
      <c r="Z36" s="890"/>
      <c r="AA36" s="890"/>
      <c r="AB36" s="890"/>
      <c r="AC36" s="890"/>
      <c r="AD36" s="890"/>
      <c r="AE36" s="890"/>
      <c r="AF36" s="890"/>
      <c r="AG36" s="890"/>
      <c r="AH36" s="890"/>
      <c r="AI36" s="890"/>
      <c r="AJ36" s="890"/>
      <c r="AK36" s="890"/>
      <c r="AL36" s="890"/>
      <c r="AM36" s="890"/>
      <c r="AN36" s="890"/>
      <c r="AO36" s="890"/>
      <c r="AP36" s="890"/>
      <c r="AQ36" s="890"/>
      <c r="AR36" s="890"/>
      <c r="AS36" s="890"/>
      <c r="AT36" s="890"/>
      <c r="AU36" s="890"/>
      <c r="AV36" s="890"/>
      <c r="AW36" s="890"/>
      <c r="AX36" s="890"/>
      <c r="AY36" s="890"/>
      <c r="AZ36" s="890"/>
      <c r="BA36" s="890"/>
      <c r="BB36" s="890"/>
      <c r="BC36" s="890"/>
      <c r="BD36" s="890"/>
      <c r="BE36" s="890"/>
      <c r="BF36" s="890"/>
      <c r="BG36" s="890"/>
      <c r="BH36" s="890"/>
      <c r="BI36" s="890"/>
      <c r="BJ36" s="890"/>
      <c r="BK36" s="890"/>
      <c r="BL36" s="890"/>
      <c r="BM36" s="890"/>
      <c r="BN36" s="890"/>
      <c r="BO36" s="890"/>
      <c r="BP36" s="890"/>
      <c r="BQ36" s="890"/>
      <c r="BR36" s="890"/>
      <c r="BS36" s="890"/>
      <c r="BT36" s="890"/>
      <c r="BU36" s="890"/>
      <c r="BV36" s="890"/>
      <c r="BW36" s="890"/>
      <c r="BX36" s="890"/>
      <c r="BY36" s="890"/>
      <c r="BZ36" s="890"/>
      <c r="CA36" s="890"/>
      <c r="CB36" s="890"/>
      <c r="CC36" s="890"/>
      <c r="CD36" s="890"/>
      <c r="CE36" s="890"/>
      <c r="CF36" s="890"/>
      <c r="CG36" s="890"/>
      <c r="CH36" s="890"/>
      <c r="CI36" s="890"/>
      <c r="CJ36" s="890"/>
      <c r="CK36" s="890"/>
      <c r="CL36" s="890"/>
      <c r="CM36" s="890"/>
      <c r="CN36" s="890"/>
      <c r="CO36" s="890"/>
      <c r="CP36" s="890"/>
      <c r="CQ36" s="890"/>
      <c r="CR36" s="890"/>
      <c r="CS36" s="890"/>
      <c r="CT36" s="890"/>
      <c r="CU36" s="890"/>
      <c r="CV36" s="890"/>
      <c r="CW36" s="890"/>
      <c r="CX36" s="890"/>
      <c r="CY36" s="890"/>
      <c r="CZ36" s="890"/>
      <c r="DA36" s="890"/>
      <c r="DB36" s="890"/>
      <c r="DC36" s="890"/>
      <c r="DD36" s="890"/>
      <c r="DE36" s="890"/>
      <c r="DF36" s="890"/>
      <c r="DG36" s="890"/>
      <c r="DH36" s="890"/>
      <c r="DI36" s="890"/>
      <c r="DJ36" s="890"/>
      <c r="DK36" s="890"/>
      <c r="DL36" s="890"/>
      <c r="DM36" s="890"/>
      <c r="DN36" s="890"/>
      <c r="DO36" s="890"/>
      <c r="DP36" s="890"/>
      <c r="DQ36" s="890"/>
      <c r="DR36" s="890"/>
      <c r="DS36" s="890"/>
      <c r="DT36" s="890"/>
      <c r="DU36" s="890"/>
      <c r="DV36" s="890"/>
      <c r="DW36" s="890"/>
      <c r="DX36" s="890"/>
      <c r="DY36" s="890"/>
      <c r="DZ36" s="890"/>
    </row>
    <row r="37" spans="1:130">
      <c r="A37" s="838" t="s">
        <v>3312</v>
      </c>
      <c r="B37" s="838"/>
      <c r="C37" s="838"/>
      <c r="D37" s="838"/>
      <c r="E37" s="838"/>
      <c r="F37" s="838"/>
      <c r="G37" s="838"/>
      <c r="H37" s="838"/>
      <c r="I37" s="838"/>
      <c r="J37" s="838"/>
      <c r="K37" s="838"/>
      <c r="L37" s="838"/>
      <c r="M37" s="838"/>
      <c r="N37" s="838"/>
      <c r="O37" s="882"/>
      <c r="P37" s="882"/>
      <c r="Q37" s="882"/>
      <c r="R37" s="882"/>
      <c r="S37" s="882"/>
      <c r="T37" s="882"/>
      <c r="U37" s="882"/>
      <c r="V37" s="882"/>
      <c r="W37" s="882"/>
      <c r="X37" s="882"/>
      <c r="Y37" s="882"/>
      <c r="Z37" s="882"/>
      <c r="AA37" s="882"/>
      <c r="AB37" s="882"/>
      <c r="AC37" s="882"/>
      <c r="AD37" s="882"/>
      <c r="AE37" s="882"/>
      <c r="AF37" s="882"/>
      <c r="AG37" s="882"/>
      <c r="AH37" s="882"/>
      <c r="AI37" s="882"/>
      <c r="AJ37" s="882"/>
      <c r="AK37" s="882"/>
      <c r="AL37" s="882"/>
      <c r="AM37" s="882"/>
      <c r="AN37" s="882"/>
      <c r="AO37" s="882"/>
      <c r="AP37" s="882"/>
      <c r="AQ37" s="882"/>
      <c r="AR37" s="882"/>
      <c r="AS37" s="882"/>
      <c r="AT37" s="882"/>
      <c r="AU37" s="882"/>
      <c r="AV37" s="882"/>
      <c r="AW37" s="882"/>
      <c r="AX37" s="882"/>
      <c r="AY37" s="882"/>
      <c r="AZ37" s="882"/>
      <c r="BA37" s="882"/>
      <c r="BB37" s="882"/>
      <c r="BC37" s="882"/>
      <c r="BD37" s="882"/>
      <c r="BE37" s="882"/>
      <c r="BF37" s="882"/>
      <c r="BG37" s="882"/>
      <c r="BH37" s="882"/>
      <c r="BI37" s="882"/>
      <c r="BJ37" s="882"/>
      <c r="BK37" s="882"/>
      <c r="BL37" s="882"/>
      <c r="BM37" s="882"/>
      <c r="BN37" s="882"/>
      <c r="BO37" s="882"/>
      <c r="BP37" s="882"/>
      <c r="BQ37" s="882"/>
      <c r="BR37" s="882"/>
      <c r="BS37" s="882"/>
      <c r="BT37" s="882"/>
      <c r="BU37" s="882"/>
      <c r="BV37" s="882"/>
      <c r="BW37" s="882"/>
      <c r="BX37" s="882"/>
      <c r="BY37" s="882"/>
      <c r="BZ37" s="882"/>
      <c r="CA37" s="882"/>
      <c r="CB37" s="882"/>
      <c r="CC37" s="882"/>
      <c r="CD37" s="882"/>
      <c r="CE37" s="882"/>
      <c r="CF37" s="882"/>
      <c r="CG37" s="882"/>
      <c r="CH37" s="882"/>
      <c r="CI37" s="882"/>
      <c r="CJ37" s="882"/>
      <c r="CK37" s="882"/>
      <c r="CL37" s="882"/>
      <c r="CM37" s="882"/>
      <c r="CN37" s="882"/>
      <c r="CO37" s="882"/>
      <c r="CP37" s="882"/>
      <c r="CQ37" s="882"/>
      <c r="CR37" s="882"/>
      <c r="CS37" s="882"/>
      <c r="CT37" s="882"/>
      <c r="CU37" s="882"/>
      <c r="CV37" s="882"/>
      <c r="CW37" s="882"/>
      <c r="CX37" s="882"/>
      <c r="CY37" s="882"/>
      <c r="CZ37" s="882"/>
      <c r="DA37" s="882"/>
      <c r="DB37" s="882"/>
      <c r="DC37" s="882"/>
      <c r="DD37" s="882"/>
      <c r="DE37" s="882"/>
      <c r="DF37" s="882"/>
      <c r="DG37" s="882"/>
      <c r="DH37" s="882"/>
      <c r="DI37" s="882"/>
      <c r="DJ37" s="882"/>
      <c r="DK37" s="882"/>
      <c r="DL37" s="882"/>
      <c r="DM37" s="882"/>
      <c r="DN37" s="882"/>
      <c r="DO37" s="882"/>
      <c r="DP37" s="882"/>
      <c r="DQ37" s="882"/>
      <c r="DR37" s="882"/>
      <c r="DS37" s="882"/>
      <c r="DT37" s="882"/>
      <c r="DU37" s="882"/>
      <c r="DV37" s="882"/>
      <c r="DW37" s="882"/>
      <c r="DX37" s="882"/>
      <c r="DY37" s="882"/>
      <c r="DZ37" s="882"/>
    </row>
    <row r="38" spans="1:130">
      <c r="A38" s="839" t="s">
        <v>3313</v>
      </c>
      <c r="B38" s="839"/>
      <c r="C38" s="839"/>
      <c r="D38" s="839"/>
      <c r="E38" s="839"/>
      <c r="F38" s="839"/>
      <c r="G38" s="839"/>
      <c r="H38" s="839"/>
      <c r="I38" s="839"/>
      <c r="J38" s="839"/>
      <c r="K38" s="839"/>
      <c r="L38" s="839"/>
      <c r="M38" s="839"/>
      <c r="N38" s="839"/>
      <c r="O38" s="882"/>
      <c r="P38" s="882"/>
      <c r="Q38" s="882"/>
      <c r="R38" s="882"/>
      <c r="S38" s="882"/>
      <c r="T38" s="882"/>
      <c r="U38" s="882"/>
      <c r="V38" s="882"/>
      <c r="W38" s="882"/>
      <c r="X38" s="882"/>
      <c r="Y38" s="882"/>
      <c r="Z38" s="882"/>
      <c r="AA38" s="882"/>
      <c r="AB38" s="882"/>
      <c r="AC38" s="882"/>
      <c r="AD38" s="882"/>
      <c r="AE38" s="882"/>
      <c r="AF38" s="882"/>
      <c r="AG38" s="882"/>
      <c r="AH38" s="882"/>
      <c r="AI38" s="882"/>
      <c r="AJ38" s="882"/>
      <c r="AK38" s="882"/>
      <c r="AL38" s="882"/>
      <c r="AM38" s="882"/>
      <c r="AN38" s="882"/>
      <c r="AO38" s="882"/>
      <c r="AP38" s="882"/>
      <c r="AQ38" s="882"/>
      <c r="AR38" s="882"/>
      <c r="AS38" s="882"/>
      <c r="AT38" s="882"/>
      <c r="AU38" s="882"/>
      <c r="AV38" s="882"/>
      <c r="AW38" s="882"/>
      <c r="AX38" s="882"/>
      <c r="AY38" s="882"/>
      <c r="AZ38" s="882"/>
      <c r="BA38" s="882"/>
      <c r="BB38" s="882"/>
      <c r="BC38" s="882"/>
      <c r="BD38" s="882"/>
      <c r="BE38" s="882"/>
      <c r="BF38" s="882"/>
      <c r="BG38" s="882"/>
      <c r="BH38" s="882"/>
      <c r="BI38" s="882"/>
      <c r="BJ38" s="882"/>
      <c r="BK38" s="882"/>
      <c r="BL38" s="882"/>
      <c r="BM38" s="882"/>
      <c r="BN38" s="882"/>
      <c r="BO38" s="882"/>
      <c r="BP38" s="882"/>
      <c r="BQ38" s="882"/>
      <c r="BR38" s="882"/>
      <c r="BS38" s="882"/>
      <c r="BT38" s="882"/>
      <c r="BU38" s="882"/>
      <c r="BV38" s="882"/>
      <c r="BW38" s="882"/>
      <c r="BX38" s="882"/>
      <c r="BY38" s="882"/>
      <c r="BZ38" s="882"/>
      <c r="CA38" s="882"/>
      <c r="CB38" s="882"/>
      <c r="CC38" s="882"/>
      <c r="CD38" s="882"/>
      <c r="CE38" s="882"/>
      <c r="CF38" s="882"/>
      <c r="CG38" s="882"/>
      <c r="CH38" s="882"/>
      <c r="CI38" s="882"/>
      <c r="CJ38" s="882"/>
      <c r="CK38" s="882"/>
      <c r="CL38" s="882"/>
      <c r="CM38" s="882"/>
      <c r="CN38" s="882"/>
      <c r="CO38" s="882"/>
      <c r="CP38" s="882"/>
      <c r="CQ38" s="882"/>
      <c r="CR38" s="882"/>
      <c r="CS38" s="882"/>
      <c r="CT38" s="882"/>
      <c r="CU38" s="882"/>
      <c r="CV38" s="882"/>
      <c r="CW38" s="882"/>
      <c r="CX38" s="882"/>
      <c r="CY38" s="882"/>
      <c r="CZ38" s="882"/>
      <c r="DA38" s="882"/>
      <c r="DB38" s="882"/>
      <c r="DC38" s="882"/>
      <c r="DD38" s="882"/>
      <c r="DE38" s="882"/>
      <c r="DF38" s="882"/>
      <c r="DG38" s="882"/>
      <c r="DH38" s="882"/>
      <c r="DI38" s="882"/>
      <c r="DJ38" s="882"/>
      <c r="DK38" s="882"/>
      <c r="DL38" s="882"/>
      <c r="DM38" s="882"/>
      <c r="DN38" s="882"/>
      <c r="DO38" s="882"/>
      <c r="DP38" s="882"/>
      <c r="DQ38" s="882"/>
      <c r="DR38" s="882"/>
      <c r="DS38" s="882"/>
      <c r="DT38" s="882"/>
      <c r="DU38" s="882"/>
      <c r="DV38" s="882"/>
      <c r="DW38" s="882"/>
      <c r="DX38" s="882"/>
      <c r="DY38" s="882"/>
      <c r="DZ38" s="882"/>
    </row>
    <row r="39" spans="1:130">
      <c r="A39" s="839" t="s">
        <v>3314</v>
      </c>
      <c r="B39" s="839"/>
      <c r="C39" s="839"/>
      <c r="D39" s="839"/>
      <c r="E39" s="839"/>
      <c r="F39" s="839"/>
      <c r="G39" s="839"/>
      <c r="H39" s="839"/>
      <c r="I39" s="839"/>
      <c r="J39" s="839"/>
      <c r="K39" s="839"/>
      <c r="L39" s="839"/>
      <c r="M39" s="839"/>
      <c r="N39" s="839"/>
      <c r="O39" s="882"/>
      <c r="P39" s="882"/>
      <c r="Q39" s="882"/>
      <c r="R39" s="882"/>
      <c r="S39" s="882"/>
      <c r="T39" s="882"/>
      <c r="U39" s="882"/>
      <c r="V39" s="882"/>
      <c r="W39" s="882"/>
      <c r="X39" s="882"/>
      <c r="Y39" s="882"/>
      <c r="Z39" s="882"/>
      <c r="AA39" s="882"/>
      <c r="AB39" s="882"/>
      <c r="AC39" s="882"/>
      <c r="AD39" s="882"/>
      <c r="AE39" s="882"/>
      <c r="AF39" s="882"/>
      <c r="AG39" s="882"/>
      <c r="AH39" s="882"/>
      <c r="AI39" s="882"/>
      <c r="AJ39" s="882"/>
      <c r="AK39" s="882"/>
      <c r="AL39" s="882"/>
      <c r="AM39" s="882"/>
      <c r="AN39" s="882"/>
      <c r="AO39" s="882"/>
      <c r="AP39" s="882"/>
      <c r="AQ39" s="882"/>
      <c r="AR39" s="882"/>
      <c r="AS39" s="882"/>
      <c r="AT39" s="882"/>
      <c r="AU39" s="882"/>
      <c r="AV39" s="882"/>
      <c r="AW39" s="882"/>
      <c r="AX39" s="882"/>
      <c r="AY39" s="882"/>
      <c r="AZ39" s="882"/>
      <c r="BA39" s="882"/>
      <c r="BB39" s="882"/>
      <c r="BC39" s="882"/>
      <c r="BD39" s="882"/>
      <c r="BE39" s="882"/>
      <c r="BF39" s="882"/>
      <c r="BG39" s="882"/>
      <c r="BH39" s="882"/>
      <c r="BI39" s="882"/>
      <c r="BJ39" s="882"/>
      <c r="BK39" s="882"/>
      <c r="BL39" s="882"/>
      <c r="BM39" s="882"/>
      <c r="BN39" s="882"/>
      <c r="BO39" s="882"/>
      <c r="BP39" s="882"/>
      <c r="BQ39" s="882"/>
      <c r="BR39" s="882"/>
      <c r="BS39" s="882"/>
      <c r="BT39" s="882"/>
      <c r="BU39" s="882"/>
      <c r="BV39" s="882"/>
      <c r="BW39" s="882"/>
      <c r="BX39" s="882"/>
      <c r="BY39" s="882"/>
      <c r="BZ39" s="882"/>
      <c r="CA39" s="882"/>
      <c r="CB39" s="882"/>
      <c r="CC39" s="882"/>
      <c r="CD39" s="882"/>
      <c r="CE39" s="882"/>
      <c r="CF39" s="882"/>
      <c r="CG39" s="882"/>
      <c r="CH39" s="882"/>
      <c r="CI39" s="882"/>
      <c r="CJ39" s="882"/>
      <c r="CK39" s="882"/>
      <c r="CL39" s="882"/>
      <c r="CM39" s="882"/>
      <c r="CN39" s="882"/>
      <c r="CO39" s="882"/>
      <c r="CP39" s="882"/>
      <c r="CQ39" s="882"/>
      <c r="CR39" s="882"/>
      <c r="CS39" s="882"/>
      <c r="CT39" s="882"/>
      <c r="CU39" s="882"/>
      <c r="CV39" s="882"/>
      <c r="CW39" s="882"/>
      <c r="CX39" s="882"/>
      <c r="CY39" s="882"/>
      <c r="CZ39" s="882"/>
      <c r="DA39" s="882"/>
      <c r="DB39" s="882"/>
      <c r="DC39" s="882"/>
      <c r="DD39" s="882"/>
      <c r="DE39" s="882"/>
      <c r="DF39" s="882"/>
      <c r="DG39" s="882"/>
      <c r="DH39" s="882"/>
      <c r="DI39" s="882"/>
      <c r="DJ39" s="882"/>
      <c r="DK39" s="882"/>
      <c r="DL39" s="882"/>
      <c r="DM39" s="882"/>
      <c r="DN39" s="882"/>
      <c r="DO39" s="882"/>
      <c r="DP39" s="882"/>
      <c r="DQ39" s="882"/>
      <c r="DR39" s="882"/>
      <c r="DS39" s="882"/>
      <c r="DT39" s="882"/>
      <c r="DU39" s="882"/>
      <c r="DV39" s="882"/>
      <c r="DW39" s="882"/>
      <c r="DX39" s="882"/>
      <c r="DY39" s="882"/>
      <c r="DZ39" s="882"/>
    </row>
    <row r="40" spans="1:130">
      <c r="A40" s="882" t="s">
        <v>3315</v>
      </c>
      <c r="B40" s="882"/>
      <c r="C40" s="882"/>
      <c r="D40" s="882"/>
      <c r="E40" s="882"/>
      <c r="F40" s="882"/>
      <c r="G40" s="882"/>
      <c r="H40" s="882"/>
      <c r="I40" s="882"/>
      <c r="J40" s="882"/>
      <c r="K40" s="882"/>
      <c r="L40" s="882"/>
      <c r="M40" s="882"/>
      <c r="N40" s="882"/>
      <c r="O40" s="882"/>
      <c r="P40" s="882"/>
      <c r="Q40" s="882"/>
      <c r="R40" s="882"/>
      <c r="S40" s="882"/>
      <c r="T40" s="882"/>
      <c r="U40" s="882"/>
      <c r="V40" s="882"/>
      <c r="W40" s="882"/>
      <c r="X40" s="882"/>
      <c r="Y40" s="882"/>
      <c r="Z40" s="882"/>
      <c r="AA40" s="882"/>
      <c r="AB40" s="882"/>
      <c r="AC40" s="882"/>
      <c r="AD40" s="882"/>
      <c r="AE40" s="882"/>
      <c r="AF40" s="882"/>
      <c r="AG40" s="882"/>
      <c r="AH40" s="882"/>
      <c r="AI40" s="882"/>
      <c r="AJ40" s="882"/>
      <c r="AK40" s="882"/>
      <c r="AL40" s="882"/>
      <c r="AM40" s="882"/>
      <c r="AN40" s="882"/>
      <c r="AO40" s="882"/>
      <c r="AP40" s="882"/>
      <c r="AQ40" s="882"/>
      <c r="AR40" s="882"/>
      <c r="AS40" s="882"/>
      <c r="AT40" s="882"/>
      <c r="AU40" s="882"/>
      <c r="AV40" s="882"/>
      <c r="AW40" s="882"/>
      <c r="AX40" s="882"/>
      <c r="AY40" s="882"/>
      <c r="AZ40" s="882"/>
      <c r="BA40" s="882"/>
      <c r="BB40" s="882"/>
      <c r="BC40" s="882"/>
      <c r="BD40" s="882"/>
      <c r="BE40" s="882"/>
      <c r="BF40" s="882"/>
      <c r="BG40" s="882"/>
      <c r="BH40" s="882"/>
      <c r="BI40" s="882"/>
      <c r="BJ40" s="882"/>
      <c r="BK40" s="882"/>
      <c r="BL40" s="882"/>
      <c r="BM40" s="882"/>
      <c r="BN40" s="882"/>
      <c r="BO40" s="882"/>
      <c r="BP40" s="882"/>
      <c r="BQ40" s="882"/>
      <c r="BR40" s="882"/>
      <c r="BS40" s="882"/>
      <c r="BT40" s="882"/>
      <c r="BU40" s="882"/>
      <c r="BV40" s="882"/>
      <c r="BW40" s="882"/>
      <c r="BX40" s="882"/>
      <c r="BY40" s="882"/>
      <c r="BZ40" s="882"/>
      <c r="CA40" s="882"/>
      <c r="CB40" s="882"/>
      <c r="CC40" s="882"/>
      <c r="CD40" s="882"/>
      <c r="CE40" s="882"/>
      <c r="CF40" s="882"/>
      <c r="CG40" s="882"/>
      <c r="CH40" s="882"/>
      <c r="CI40" s="882"/>
      <c r="CJ40" s="882"/>
      <c r="CK40" s="882"/>
      <c r="CL40" s="882"/>
      <c r="CM40" s="882"/>
      <c r="CN40" s="882"/>
      <c r="CO40" s="882"/>
      <c r="CP40" s="882"/>
      <c r="CQ40" s="882"/>
      <c r="CR40" s="882"/>
      <c r="CS40" s="882"/>
      <c r="CT40" s="882"/>
      <c r="CU40" s="882"/>
      <c r="CV40" s="882"/>
      <c r="CW40" s="882"/>
      <c r="CX40" s="882"/>
      <c r="CY40" s="882"/>
      <c r="CZ40" s="882"/>
      <c r="DA40" s="882"/>
      <c r="DB40" s="882"/>
      <c r="DC40" s="882"/>
      <c r="DD40" s="882"/>
      <c r="DE40" s="882"/>
      <c r="DF40" s="882"/>
      <c r="DG40" s="882"/>
      <c r="DH40" s="882"/>
      <c r="DI40" s="882"/>
      <c r="DJ40" s="882"/>
      <c r="DK40" s="882"/>
      <c r="DL40" s="882"/>
      <c r="DM40" s="882"/>
      <c r="DN40" s="882"/>
      <c r="DO40" s="882"/>
      <c r="DP40" s="882"/>
      <c r="DQ40" s="882"/>
      <c r="DR40" s="882"/>
      <c r="DS40" s="882"/>
      <c r="DT40" s="882"/>
      <c r="DU40" s="882"/>
      <c r="DV40" s="882"/>
      <c r="DW40" s="882"/>
      <c r="DX40" s="882"/>
      <c r="DY40" s="882"/>
      <c r="DZ40" s="882"/>
    </row>
    <row r="41" spans="1:46">
      <c r="A41" s="841" t="s">
        <v>2909</v>
      </c>
      <c r="B41" s="842"/>
      <c r="C41" s="842"/>
      <c r="D41" s="842"/>
      <c r="E41" s="842"/>
      <c r="F41" s="842"/>
      <c r="G41" s="842"/>
      <c r="H41" s="842"/>
      <c r="I41" s="842"/>
      <c r="J41" s="842"/>
      <c r="K41" s="842"/>
      <c r="L41" s="842"/>
      <c r="M41" s="842"/>
      <c r="N41" s="842"/>
      <c r="O41" s="842"/>
      <c r="P41" s="842"/>
      <c r="Q41" s="842"/>
      <c r="R41" s="842"/>
      <c r="S41" s="842"/>
      <c r="T41" s="842"/>
      <c r="U41" s="842"/>
      <c r="V41" s="861"/>
      <c r="W41" s="861"/>
      <c r="X41" s="861"/>
      <c r="Y41" s="861"/>
      <c r="Z41" s="861"/>
      <c r="AA41" s="861"/>
      <c r="AB41" s="861"/>
      <c r="AC41" s="861"/>
      <c r="AD41" s="861"/>
      <c r="AE41" s="861"/>
      <c r="AF41" s="861"/>
      <c r="AG41" s="861"/>
      <c r="AH41" s="861"/>
      <c r="AI41" s="861"/>
      <c r="AJ41" s="861"/>
      <c r="AK41" s="861"/>
      <c r="AL41" s="861"/>
      <c r="AM41" s="861"/>
      <c r="AN41" s="861"/>
      <c r="AO41" s="861"/>
      <c r="AP41" s="861"/>
      <c r="AQ41" s="861"/>
      <c r="AR41" s="861"/>
      <c r="AS41" s="861"/>
      <c r="AT41" s="861"/>
    </row>
    <row r="42" spans="1:46">
      <c r="A42" s="843" t="s">
        <v>2910</v>
      </c>
      <c r="B42" s="842"/>
      <c r="C42" s="842"/>
      <c r="D42" s="842"/>
      <c r="E42" s="842"/>
      <c r="F42" s="842"/>
      <c r="G42" s="842"/>
      <c r="H42" s="842"/>
      <c r="I42" s="842"/>
      <c r="J42" s="842"/>
      <c r="K42" s="842"/>
      <c r="L42" s="842"/>
      <c r="M42" s="842"/>
      <c r="N42" s="842"/>
      <c r="O42" s="842"/>
      <c r="P42" s="842"/>
      <c r="Q42" s="842"/>
      <c r="R42" s="842"/>
      <c r="S42" s="842"/>
      <c r="T42" s="842"/>
      <c r="U42" s="842"/>
      <c r="V42" s="861"/>
      <c r="W42" s="861"/>
      <c r="X42" s="861"/>
      <c r="Y42" s="861"/>
      <c r="Z42" s="861"/>
      <c r="AA42" s="861"/>
      <c r="AB42" s="861"/>
      <c r="AC42" s="861"/>
      <c r="AD42" s="861"/>
      <c r="AE42" s="861"/>
      <c r="AF42" s="861"/>
      <c r="AG42" s="861"/>
      <c r="AH42" s="861"/>
      <c r="AI42" s="861"/>
      <c r="AJ42" s="861"/>
      <c r="AK42" s="861"/>
      <c r="AL42" s="861"/>
      <c r="AM42" s="861"/>
      <c r="AN42" s="861"/>
      <c r="AO42" s="861"/>
      <c r="AP42" s="861"/>
      <c r="AQ42" s="861"/>
      <c r="AR42" s="861"/>
      <c r="AS42" s="861"/>
      <c r="AT42" s="861"/>
    </row>
    <row r="43" spans="1:46">
      <c r="A43" s="843" t="s">
        <v>2911</v>
      </c>
      <c r="B43" s="842"/>
      <c r="C43" s="842"/>
      <c r="D43" s="842"/>
      <c r="E43" s="842"/>
      <c r="F43" s="842"/>
      <c r="G43" s="842"/>
      <c r="H43" s="842"/>
      <c r="I43" s="842"/>
      <c r="J43" s="842"/>
      <c r="K43" s="842"/>
      <c r="L43" s="842"/>
      <c r="M43" s="842"/>
      <c r="N43" s="842"/>
      <c r="O43" s="842"/>
      <c r="P43" s="842"/>
      <c r="Q43" s="842"/>
      <c r="R43" s="842"/>
      <c r="S43" s="842"/>
      <c r="T43" s="842"/>
      <c r="U43" s="842"/>
      <c r="V43" s="861"/>
      <c r="W43" s="861"/>
      <c r="X43" s="861"/>
      <c r="Y43" s="861"/>
      <c r="Z43" s="861"/>
      <c r="AA43" s="861"/>
      <c r="AB43" s="861"/>
      <c r="AC43" s="861"/>
      <c r="AD43" s="861"/>
      <c r="AE43" s="861"/>
      <c r="AF43" s="861"/>
      <c r="AG43" s="861"/>
      <c r="AH43" s="861"/>
      <c r="AI43" s="861"/>
      <c r="AJ43" s="861"/>
      <c r="AK43" s="861"/>
      <c r="AL43" s="861"/>
      <c r="AM43" s="861"/>
      <c r="AN43" s="861"/>
      <c r="AO43" s="861"/>
      <c r="AP43" s="861"/>
      <c r="AQ43" s="861"/>
      <c r="AR43" s="861"/>
      <c r="AS43" s="861"/>
      <c r="AT43" s="861"/>
    </row>
    <row r="44" spans="1:46">
      <c r="A44" s="843" t="s">
        <v>2912</v>
      </c>
      <c r="B44" s="842"/>
      <c r="C44" s="842"/>
      <c r="D44" s="842"/>
      <c r="E44" s="842"/>
      <c r="F44" s="842"/>
      <c r="G44" s="842"/>
      <c r="H44" s="842"/>
      <c r="I44" s="842"/>
      <c r="J44" s="842"/>
      <c r="K44" s="842"/>
      <c r="L44" s="842"/>
      <c r="M44" s="842"/>
      <c r="N44" s="842"/>
      <c r="O44" s="842"/>
      <c r="P44" s="842"/>
      <c r="Q44" s="842"/>
      <c r="R44" s="842"/>
      <c r="S44" s="842"/>
      <c r="T44" s="842"/>
      <c r="U44" s="842"/>
      <c r="V44" s="861"/>
      <c r="W44" s="861"/>
      <c r="X44" s="861"/>
      <c r="Y44" s="861"/>
      <c r="Z44" s="861"/>
      <c r="AA44" s="861"/>
      <c r="AB44" s="861"/>
      <c r="AC44" s="861"/>
      <c r="AD44" s="861"/>
      <c r="AE44" s="861"/>
      <c r="AF44" s="861"/>
      <c r="AG44" s="861"/>
      <c r="AH44" s="861"/>
      <c r="AI44" s="861"/>
      <c r="AJ44" s="861"/>
      <c r="AK44" s="861"/>
      <c r="AL44" s="861"/>
      <c r="AM44" s="861"/>
      <c r="AN44" s="861"/>
      <c r="AO44" s="861"/>
      <c r="AP44" s="861"/>
      <c r="AQ44" s="861"/>
      <c r="AR44" s="861"/>
      <c r="AS44" s="861"/>
      <c r="AT44" s="861"/>
    </row>
  </sheetData>
  <mergeCells count="22">
    <mergeCell ref="A1:K1"/>
    <mergeCell ref="A2:K2"/>
    <mergeCell ref="A24:J24"/>
    <mergeCell ref="A26:I26"/>
    <mergeCell ref="A27:I27"/>
    <mergeCell ref="A28:I28"/>
    <mergeCell ref="A29:I29"/>
    <mergeCell ref="A30:I30"/>
    <mergeCell ref="A31:I31"/>
    <mergeCell ref="A32:I32"/>
    <mergeCell ref="A33:I33"/>
    <mergeCell ref="A34:I34"/>
    <mergeCell ref="A35:I35"/>
    <mergeCell ref="A36:I36"/>
    <mergeCell ref="A37:N37"/>
    <mergeCell ref="A38:N38"/>
    <mergeCell ref="A39:N39"/>
    <mergeCell ref="I8:I9"/>
    <mergeCell ref="I10:I16"/>
    <mergeCell ref="I17:I20"/>
    <mergeCell ref="I21:I22"/>
    <mergeCell ref="J10:J22"/>
  </mergeCells>
  <hyperlinks>
    <hyperlink ref="I4" location="价格目录!A1" display="返回目录"/>
  </hyperlinks>
  <pageMargins left="0.699305555555556" right="0.699305555555556"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DY44"/>
  <sheetViews>
    <sheetView workbookViewId="0">
      <selection activeCell="L22" sqref="L22"/>
    </sheetView>
  </sheetViews>
  <sheetFormatPr defaultColWidth="9" defaultRowHeight="14.25"/>
  <cols>
    <col min="1" max="1" width="23.5" customWidth="1"/>
    <col min="2" max="2" width="13.875" customWidth="1"/>
    <col min="3" max="3" width="14.75" customWidth="1"/>
    <col min="4" max="4" width="12.875" customWidth="1"/>
    <col min="5" max="5" width="14.5" customWidth="1"/>
    <col min="6" max="6" width="12.875" customWidth="1"/>
    <col min="7" max="7" width="13.375" customWidth="1"/>
    <col min="8" max="8" width="13.875" customWidth="1"/>
    <col min="9" max="9" width="20.625" customWidth="1"/>
    <col min="10" max="10" width="15" customWidth="1"/>
  </cols>
  <sheetData>
    <row r="1" ht="33.75" spans="1:129">
      <c r="A1" s="581" t="s">
        <v>95</v>
      </c>
      <c r="B1" s="581"/>
      <c r="C1" s="581"/>
      <c r="D1" s="581"/>
      <c r="E1" s="581"/>
      <c r="F1" s="581"/>
      <c r="G1" s="581"/>
      <c r="H1" s="581"/>
      <c r="I1" s="581"/>
      <c r="J1" s="581"/>
      <c r="K1" s="581"/>
      <c r="L1" s="840"/>
      <c r="M1" s="840"/>
      <c r="N1" s="840"/>
      <c r="O1" s="840"/>
      <c r="P1" s="840"/>
      <c r="Q1" s="840"/>
      <c r="R1" s="840"/>
      <c r="S1" s="840"/>
      <c r="T1" s="840"/>
      <c r="U1" s="840"/>
      <c r="V1" s="840"/>
      <c r="W1" s="840"/>
      <c r="X1" s="840"/>
      <c r="Y1" s="840"/>
      <c r="Z1" s="840"/>
      <c r="AA1" s="840"/>
      <c r="AB1" s="840"/>
      <c r="AC1" s="840"/>
      <c r="AD1" s="840"/>
      <c r="AE1" s="840"/>
      <c r="AF1" s="840"/>
      <c r="AG1" s="840"/>
      <c r="AH1" s="840"/>
      <c r="AI1" s="840"/>
      <c r="AJ1" s="840"/>
      <c r="AK1" s="840"/>
      <c r="AL1" s="840"/>
      <c r="AM1" s="840"/>
      <c r="AN1" s="840"/>
      <c r="AO1" s="840"/>
      <c r="AP1" s="840"/>
      <c r="AQ1" s="840"/>
      <c r="AR1" s="840"/>
      <c r="AS1" s="840"/>
      <c r="AT1" s="840"/>
      <c r="AU1" s="840"/>
      <c r="AV1" s="840"/>
      <c r="AW1" s="840"/>
      <c r="AX1" s="840"/>
      <c r="AY1" s="840"/>
      <c r="AZ1" s="840"/>
      <c r="BA1" s="840"/>
      <c r="BB1" s="840"/>
      <c r="BC1" s="840"/>
      <c r="BD1" s="840"/>
      <c r="BE1" s="840"/>
      <c r="BF1" s="840"/>
      <c r="BG1" s="840"/>
      <c r="BH1" s="840"/>
      <c r="BI1" s="840"/>
      <c r="BJ1" s="840"/>
      <c r="BK1" s="840"/>
      <c r="BL1" s="840"/>
      <c r="BM1" s="840"/>
      <c r="BN1" s="840"/>
      <c r="BO1" s="840"/>
      <c r="BP1" s="840"/>
      <c r="BQ1" s="840"/>
      <c r="BR1" s="840"/>
      <c r="BS1" s="840"/>
      <c r="BT1" s="840"/>
      <c r="BU1" s="840"/>
      <c r="BV1" s="840"/>
      <c r="BW1" s="840"/>
      <c r="BX1" s="840"/>
      <c r="BY1" s="840"/>
      <c r="BZ1" s="840"/>
      <c r="CA1" s="840"/>
      <c r="CB1" s="840"/>
      <c r="CC1" s="840"/>
      <c r="CD1" s="840"/>
      <c r="CE1" s="840"/>
      <c r="CF1" s="840"/>
      <c r="CG1" s="840"/>
      <c r="CH1" s="840"/>
      <c r="CI1" s="840"/>
      <c r="CJ1" s="840"/>
      <c r="CK1" s="840"/>
      <c r="CL1" s="840"/>
      <c r="CM1" s="840"/>
      <c r="CN1" s="840"/>
      <c r="CO1" s="840"/>
      <c r="CP1" s="840"/>
      <c r="CQ1" s="840"/>
      <c r="CR1" s="840"/>
      <c r="CS1" s="840"/>
      <c r="CT1" s="840"/>
      <c r="CU1" s="840"/>
      <c r="CV1" s="840"/>
      <c r="CW1" s="840"/>
      <c r="CX1" s="840"/>
      <c r="CY1" s="840"/>
      <c r="CZ1" s="840"/>
      <c r="DA1" s="840"/>
      <c r="DB1" s="840"/>
      <c r="DC1" s="840"/>
      <c r="DD1" s="840"/>
      <c r="DE1" s="840"/>
      <c r="DF1" s="840"/>
      <c r="DG1" s="840"/>
      <c r="DH1" s="840"/>
      <c r="DI1" s="840"/>
      <c r="DJ1" s="840"/>
      <c r="DK1" s="840"/>
      <c r="DL1" s="840"/>
      <c r="DM1" s="840"/>
      <c r="DN1" s="840"/>
      <c r="DO1" s="840"/>
      <c r="DP1" s="840"/>
      <c r="DQ1" s="840"/>
      <c r="DR1" s="840"/>
      <c r="DS1" s="840"/>
      <c r="DT1" s="840"/>
      <c r="DU1" s="840"/>
      <c r="DV1" s="840"/>
      <c r="DW1" s="840"/>
      <c r="DX1" s="840"/>
      <c r="DY1" s="840"/>
    </row>
    <row r="2" ht="18.75" spans="1:129">
      <c r="A2" s="32" t="s">
        <v>216</v>
      </c>
      <c r="B2" s="32"/>
      <c r="C2" s="32"/>
      <c r="D2" s="32"/>
      <c r="E2" s="32"/>
      <c r="F2" s="32"/>
      <c r="G2" s="32"/>
      <c r="H2" s="32"/>
      <c r="I2" s="32"/>
      <c r="J2" s="32"/>
      <c r="K2" s="32"/>
      <c r="L2" s="840"/>
      <c r="M2" s="840"/>
      <c r="N2" s="840"/>
      <c r="O2" s="840"/>
      <c r="P2" s="840"/>
      <c r="Q2" s="840"/>
      <c r="R2" s="840"/>
      <c r="S2" s="840"/>
      <c r="T2" s="840"/>
      <c r="U2" s="840"/>
      <c r="V2" s="840"/>
      <c r="W2" s="840"/>
      <c r="X2" s="840"/>
      <c r="Y2" s="840"/>
      <c r="Z2" s="840"/>
      <c r="AA2" s="840"/>
      <c r="AB2" s="840"/>
      <c r="AC2" s="840"/>
      <c r="AD2" s="840"/>
      <c r="AE2" s="840"/>
      <c r="AF2" s="840"/>
      <c r="AG2" s="840"/>
      <c r="AH2" s="840"/>
      <c r="AI2" s="840"/>
      <c r="AJ2" s="840"/>
      <c r="AK2" s="840"/>
      <c r="AL2" s="840"/>
      <c r="AM2" s="840"/>
      <c r="AN2" s="840"/>
      <c r="AO2" s="840"/>
      <c r="AP2" s="840"/>
      <c r="AQ2" s="840"/>
      <c r="AR2" s="840"/>
      <c r="AS2" s="840"/>
      <c r="AT2" s="840"/>
      <c r="AU2" s="840"/>
      <c r="AV2" s="840"/>
      <c r="AW2" s="840"/>
      <c r="AX2" s="840"/>
      <c r="AY2" s="840"/>
      <c r="AZ2" s="840"/>
      <c r="BA2" s="840"/>
      <c r="BB2" s="840"/>
      <c r="BC2" s="840"/>
      <c r="BD2" s="840"/>
      <c r="BE2" s="840"/>
      <c r="BF2" s="840"/>
      <c r="BG2" s="840"/>
      <c r="BH2" s="840"/>
      <c r="BI2" s="840"/>
      <c r="BJ2" s="840"/>
      <c r="BK2" s="840"/>
      <c r="BL2" s="840"/>
      <c r="BM2" s="840"/>
      <c r="BN2" s="840"/>
      <c r="BO2" s="840"/>
      <c r="BP2" s="840"/>
      <c r="BQ2" s="840"/>
      <c r="BR2" s="840"/>
      <c r="BS2" s="840"/>
      <c r="BT2" s="840"/>
      <c r="BU2" s="840"/>
      <c r="BV2" s="840"/>
      <c r="BW2" s="840"/>
      <c r="BX2" s="840"/>
      <c r="BY2" s="840"/>
      <c r="BZ2" s="840"/>
      <c r="CA2" s="840"/>
      <c r="CB2" s="840"/>
      <c r="CC2" s="840"/>
      <c r="CD2" s="840"/>
      <c r="CE2" s="840"/>
      <c r="CF2" s="840"/>
      <c r="CG2" s="840"/>
      <c r="CH2" s="840"/>
      <c r="CI2" s="840"/>
      <c r="CJ2" s="840"/>
      <c r="CK2" s="840"/>
      <c r="CL2" s="840"/>
      <c r="CM2" s="840"/>
      <c r="CN2" s="840"/>
      <c r="CO2" s="840"/>
      <c r="CP2" s="840"/>
      <c r="CQ2" s="840"/>
      <c r="CR2" s="840"/>
      <c r="CS2" s="840"/>
      <c r="CT2" s="840"/>
      <c r="CU2" s="840"/>
      <c r="CV2" s="840"/>
      <c r="CW2" s="840"/>
      <c r="CX2" s="840"/>
      <c r="CY2" s="840"/>
      <c r="CZ2" s="840"/>
      <c r="DA2" s="840"/>
      <c r="DB2" s="840"/>
      <c r="DC2" s="840"/>
      <c r="DD2" s="840"/>
      <c r="DE2" s="840"/>
      <c r="DF2" s="840"/>
      <c r="DG2" s="840"/>
      <c r="DH2" s="840"/>
      <c r="DI2" s="840"/>
      <c r="DJ2" s="840"/>
      <c r="DK2" s="840"/>
      <c r="DL2" s="840"/>
      <c r="DM2" s="840"/>
      <c r="DN2" s="840"/>
      <c r="DO2" s="840"/>
      <c r="DP2" s="840"/>
      <c r="DQ2" s="840"/>
      <c r="DR2" s="840"/>
      <c r="DS2" s="840"/>
      <c r="DT2" s="840"/>
      <c r="DU2" s="840"/>
      <c r="DV2" s="840"/>
      <c r="DW2" s="840"/>
      <c r="DX2" s="840"/>
      <c r="DY2" s="840"/>
    </row>
    <row r="3" spans="1:129">
      <c r="A3" s="801"/>
      <c r="B3" s="583" t="s">
        <v>3316</v>
      </c>
      <c r="C3" s="583"/>
      <c r="D3" s="583"/>
      <c r="E3" s="583"/>
      <c r="F3" s="583"/>
      <c r="G3" s="583"/>
      <c r="H3" s="583"/>
      <c r="I3" s="583"/>
      <c r="J3" s="583"/>
      <c r="K3" s="583"/>
      <c r="L3" s="840"/>
      <c r="M3" s="840"/>
      <c r="N3" s="840"/>
      <c r="O3" s="840"/>
      <c r="P3" s="840"/>
      <c r="Q3" s="840"/>
      <c r="R3" s="840"/>
      <c r="S3" s="840"/>
      <c r="T3" s="840"/>
      <c r="U3" s="840"/>
      <c r="V3" s="840"/>
      <c r="W3" s="840"/>
      <c r="X3" s="840"/>
      <c r="Y3" s="840"/>
      <c r="Z3" s="840"/>
      <c r="AA3" s="840"/>
      <c r="AB3" s="840"/>
      <c r="AC3" s="840"/>
      <c r="AD3" s="840"/>
      <c r="AE3" s="840"/>
      <c r="AF3" s="840"/>
      <c r="AG3" s="840"/>
      <c r="AH3" s="840"/>
      <c r="AI3" s="840"/>
      <c r="AJ3" s="840"/>
      <c r="AK3" s="840"/>
      <c r="AL3" s="840"/>
      <c r="AM3" s="840"/>
      <c r="AN3" s="840"/>
      <c r="AO3" s="840"/>
      <c r="AP3" s="840"/>
      <c r="AQ3" s="840"/>
      <c r="AR3" s="840"/>
      <c r="AS3" s="840"/>
      <c r="AT3" s="840"/>
      <c r="AU3" s="840"/>
      <c r="AV3" s="840"/>
      <c r="AW3" s="840"/>
      <c r="AX3" s="840"/>
      <c r="AY3" s="840"/>
      <c r="AZ3" s="840"/>
      <c r="BA3" s="840"/>
      <c r="BB3" s="840"/>
      <c r="BC3" s="840"/>
      <c r="BD3" s="840"/>
      <c r="BE3" s="840"/>
      <c r="BF3" s="840"/>
      <c r="BG3" s="840"/>
      <c r="BH3" s="840"/>
      <c r="BI3" s="840"/>
      <c r="BJ3" s="840"/>
      <c r="BK3" s="840"/>
      <c r="BL3" s="840"/>
      <c r="BM3" s="840"/>
      <c r="BN3" s="840"/>
      <c r="BO3" s="840"/>
      <c r="BP3" s="840"/>
      <c r="BQ3" s="840"/>
      <c r="BR3" s="840"/>
      <c r="BS3" s="840"/>
      <c r="BT3" s="840"/>
      <c r="BU3" s="840"/>
      <c r="BV3" s="840"/>
      <c r="BW3" s="840"/>
      <c r="BX3" s="840"/>
      <c r="BY3" s="840"/>
      <c r="BZ3" s="840"/>
      <c r="CA3" s="840"/>
      <c r="CB3" s="840"/>
      <c r="CC3" s="840"/>
      <c r="CD3" s="840"/>
      <c r="CE3" s="840"/>
      <c r="CF3" s="840"/>
      <c r="CG3" s="840"/>
      <c r="CH3" s="840"/>
      <c r="CI3" s="840"/>
      <c r="CJ3" s="840"/>
      <c r="CK3" s="840"/>
      <c r="CL3" s="840"/>
      <c r="CM3" s="840"/>
      <c r="CN3" s="840"/>
      <c r="CO3" s="840"/>
      <c r="CP3" s="840"/>
      <c r="CQ3" s="840"/>
      <c r="CR3" s="840"/>
      <c r="CS3" s="840"/>
      <c r="CT3" s="840"/>
      <c r="CU3" s="840"/>
      <c r="CV3" s="840"/>
      <c r="CW3" s="840"/>
      <c r="CX3" s="840"/>
      <c r="CY3" s="840"/>
      <c r="CZ3" s="840"/>
      <c r="DA3" s="840"/>
      <c r="DB3" s="840"/>
      <c r="DC3" s="840"/>
      <c r="DD3" s="840"/>
      <c r="DE3" s="840"/>
      <c r="DF3" s="840"/>
      <c r="DG3" s="840"/>
      <c r="DH3" s="840"/>
      <c r="DI3" s="840"/>
      <c r="DJ3" s="840"/>
      <c r="DK3" s="840"/>
      <c r="DL3" s="840"/>
      <c r="DM3" s="840"/>
      <c r="DN3" s="840"/>
      <c r="DO3" s="840"/>
      <c r="DP3" s="840"/>
      <c r="DQ3" s="840"/>
      <c r="DR3" s="840"/>
      <c r="DS3" s="840"/>
      <c r="DT3" s="840"/>
      <c r="DU3" s="840"/>
      <c r="DV3" s="840"/>
      <c r="DW3" s="840"/>
      <c r="DX3" s="840"/>
      <c r="DY3" s="840"/>
    </row>
    <row r="4" ht="33.75" spans="1:129">
      <c r="A4" s="802"/>
      <c r="B4" s="802"/>
      <c r="C4" s="802"/>
      <c r="D4" s="802"/>
      <c r="E4" s="803" t="s">
        <v>3317</v>
      </c>
      <c r="F4" s="804"/>
      <c r="G4" s="804"/>
      <c r="H4" s="802"/>
      <c r="I4" s="844" t="s">
        <v>99</v>
      </c>
      <c r="J4" s="802"/>
      <c r="K4" s="840"/>
      <c r="L4" s="840"/>
      <c r="M4" s="840"/>
      <c r="N4" s="840"/>
      <c r="O4" s="840"/>
      <c r="P4" s="840"/>
      <c r="Q4" s="840"/>
      <c r="R4" s="840"/>
      <c r="S4" s="840"/>
      <c r="T4" s="840"/>
      <c r="U4" s="840"/>
      <c r="V4" s="840"/>
      <c r="W4" s="840"/>
      <c r="X4" s="840"/>
      <c r="Y4" s="840"/>
      <c r="Z4" s="840"/>
      <c r="AA4" s="840"/>
      <c r="AB4" s="840"/>
      <c r="AC4" s="840"/>
      <c r="AD4" s="840"/>
      <c r="AE4" s="840"/>
      <c r="AF4" s="840"/>
      <c r="AG4" s="840"/>
      <c r="AH4" s="840"/>
      <c r="AI4" s="840"/>
      <c r="AJ4" s="840"/>
      <c r="AK4" s="840"/>
      <c r="AL4" s="840"/>
      <c r="AM4" s="840"/>
      <c r="AN4" s="840"/>
      <c r="AO4" s="840"/>
      <c r="AP4" s="840"/>
      <c r="AQ4" s="840"/>
      <c r="AR4" s="840"/>
      <c r="AS4" s="840"/>
      <c r="AT4" s="840"/>
      <c r="AU4" s="840"/>
      <c r="AV4" s="840"/>
      <c r="AW4" s="840"/>
      <c r="AX4" s="840"/>
      <c r="AY4" s="840"/>
      <c r="AZ4" s="840"/>
      <c r="BA4" s="840"/>
      <c r="BB4" s="840"/>
      <c r="BC4" s="840"/>
      <c r="BD4" s="840"/>
      <c r="BE4" s="840"/>
      <c r="BF4" s="840"/>
      <c r="BG4" s="840"/>
      <c r="BH4" s="840"/>
      <c r="BI4" s="840"/>
      <c r="BJ4" s="840"/>
      <c r="BK4" s="840"/>
      <c r="BL4" s="840"/>
      <c r="BM4" s="840"/>
      <c r="BN4" s="840"/>
      <c r="BO4" s="840"/>
      <c r="BP4" s="840"/>
      <c r="BQ4" s="840"/>
      <c r="BR4" s="840"/>
      <c r="BS4" s="840"/>
      <c r="BT4" s="840"/>
      <c r="BU4" s="840"/>
      <c r="BV4" s="840"/>
      <c r="BW4" s="840"/>
      <c r="BX4" s="840"/>
      <c r="BY4" s="840"/>
      <c r="BZ4" s="840"/>
      <c r="CA4" s="840"/>
      <c r="CB4" s="840"/>
      <c r="CC4" s="840"/>
      <c r="CD4" s="840"/>
      <c r="CE4" s="840"/>
      <c r="CF4" s="840"/>
      <c r="CG4" s="840"/>
      <c r="CH4" s="840"/>
      <c r="CI4" s="840"/>
      <c r="CJ4" s="840"/>
      <c r="CK4" s="840"/>
      <c r="CL4" s="840"/>
      <c r="CM4" s="840"/>
      <c r="CN4" s="840"/>
      <c r="CO4" s="840"/>
      <c r="CP4" s="840"/>
      <c r="CQ4" s="840"/>
      <c r="CR4" s="840"/>
      <c r="CS4" s="840"/>
      <c r="CT4" s="840"/>
      <c r="CU4" s="840"/>
      <c r="CV4" s="840"/>
      <c r="CW4" s="840"/>
      <c r="CX4" s="840"/>
      <c r="CY4" s="840"/>
      <c r="CZ4" s="840"/>
      <c r="DA4" s="840"/>
      <c r="DB4" s="840"/>
      <c r="DC4" s="840"/>
      <c r="DD4" s="840"/>
      <c r="DE4" s="840"/>
      <c r="DF4" s="840"/>
      <c r="DG4" s="840"/>
      <c r="DH4" s="840"/>
      <c r="DI4" s="840"/>
      <c r="DJ4" s="840"/>
      <c r="DK4" s="840"/>
      <c r="DL4" s="840"/>
      <c r="DM4" s="840"/>
      <c r="DN4" s="840"/>
      <c r="DO4" s="840"/>
      <c r="DP4" s="840"/>
      <c r="DQ4" s="840"/>
      <c r="DR4" s="840"/>
      <c r="DS4" s="840"/>
      <c r="DT4" s="840"/>
      <c r="DU4" s="840"/>
      <c r="DV4" s="840"/>
      <c r="DW4" s="840"/>
      <c r="DX4" s="840"/>
      <c r="DY4" s="840"/>
    </row>
    <row r="5" spans="1:129">
      <c r="A5" s="802"/>
      <c r="B5" s="802"/>
      <c r="C5" s="802"/>
      <c r="D5" s="802"/>
      <c r="E5" s="805" t="s">
        <v>2861</v>
      </c>
      <c r="F5" s="802"/>
      <c r="G5" s="802"/>
      <c r="H5" s="802"/>
      <c r="I5" s="802"/>
      <c r="J5" s="802"/>
      <c r="K5" s="840"/>
      <c r="L5" s="840"/>
      <c r="M5" s="840"/>
      <c r="N5" s="840"/>
      <c r="O5" s="840"/>
      <c r="P5" s="840"/>
      <c r="Q5" s="840"/>
      <c r="R5" s="840"/>
      <c r="S5" s="840"/>
      <c r="T5" s="840"/>
      <c r="U5" s="840"/>
      <c r="V5" s="840"/>
      <c r="W5" s="840"/>
      <c r="X5" s="840"/>
      <c r="Y5" s="840"/>
      <c r="Z5" s="840"/>
      <c r="AA5" s="840"/>
      <c r="AB5" s="840"/>
      <c r="AC5" s="840"/>
      <c r="AD5" s="840"/>
      <c r="AE5" s="840"/>
      <c r="AF5" s="840"/>
      <c r="AG5" s="840"/>
      <c r="AH5" s="840"/>
      <c r="AI5" s="840"/>
      <c r="AJ5" s="840"/>
      <c r="AK5" s="840"/>
      <c r="AL5" s="840"/>
      <c r="AM5" s="840"/>
      <c r="AN5" s="840"/>
      <c r="AO5" s="840"/>
      <c r="AP5" s="840"/>
      <c r="AQ5" s="840"/>
      <c r="AR5" s="840"/>
      <c r="AS5" s="840"/>
      <c r="AT5" s="840"/>
      <c r="AU5" s="840"/>
      <c r="AV5" s="840"/>
      <c r="AW5" s="840"/>
      <c r="AX5" s="840"/>
      <c r="AY5" s="840"/>
      <c r="AZ5" s="840"/>
      <c r="BA5" s="840"/>
      <c r="BB5" s="840"/>
      <c r="BC5" s="840"/>
      <c r="BD5" s="840"/>
      <c r="BE5" s="840"/>
      <c r="BF5" s="840"/>
      <c r="BG5" s="840"/>
      <c r="BH5" s="840"/>
      <c r="BI5" s="840"/>
      <c r="BJ5" s="840"/>
      <c r="BK5" s="840"/>
      <c r="BL5" s="840"/>
      <c r="BM5" s="840"/>
      <c r="BN5" s="840"/>
      <c r="BO5" s="840"/>
      <c r="BP5" s="840"/>
      <c r="BQ5" s="840"/>
      <c r="BR5" s="840"/>
      <c r="BS5" s="840"/>
      <c r="BT5" s="840"/>
      <c r="BU5" s="840"/>
      <c r="BV5" s="840"/>
      <c r="BW5" s="840"/>
      <c r="BX5" s="840"/>
      <c r="BY5" s="840"/>
      <c r="BZ5" s="840"/>
      <c r="CA5" s="840"/>
      <c r="CB5" s="840"/>
      <c r="CC5" s="840"/>
      <c r="CD5" s="840"/>
      <c r="CE5" s="840"/>
      <c r="CF5" s="840"/>
      <c r="CG5" s="840"/>
      <c r="CH5" s="840"/>
      <c r="CI5" s="840"/>
      <c r="CJ5" s="840"/>
      <c r="CK5" s="840"/>
      <c r="CL5" s="840"/>
      <c r="CM5" s="840"/>
      <c r="CN5" s="840"/>
      <c r="CO5" s="840"/>
      <c r="CP5" s="840"/>
      <c r="CQ5" s="840"/>
      <c r="CR5" s="840"/>
      <c r="CS5" s="840"/>
      <c r="CT5" s="840"/>
      <c r="CU5" s="840"/>
      <c r="CV5" s="840"/>
      <c r="CW5" s="840"/>
      <c r="CX5" s="840"/>
      <c r="CY5" s="840"/>
      <c r="CZ5" s="840"/>
      <c r="DA5" s="840"/>
      <c r="DB5" s="840"/>
      <c r="DC5" s="840"/>
      <c r="DD5" s="840"/>
      <c r="DE5" s="840"/>
      <c r="DF5" s="840"/>
      <c r="DG5" s="840"/>
      <c r="DH5" s="840"/>
      <c r="DI5" s="840"/>
      <c r="DJ5" s="840"/>
      <c r="DK5" s="840"/>
      <c r="DL5" s="840"/>
      <c r="DM5" s="840"/>
      <c r="DN5" s="840"/>
      <c r="DO5" s="840"/>
      <c r="DP5" s="840"/>
      <c r="DQ5" s="840"/>
      <c r="DR5" s="840"/>
      <c r="DS5" s="840"/>
      <c r="DT5" s="840"/>
      <c r="DU5" s="840"/>
      <c r="DV5" s="840"/>
      <c r="DW5" s="840"/>
      <c r="DX5" s="840"/>
      <c r="DY5" s="840"/>
    </row>
    <row r="6" spans="1:129">
      <c r="A6" s="802" t="s">
        <v>3274</v>
      </c>
      <c r="B6" s="802"/>
      <c r="C6" s="802"/>
      <c r="D6" s="802"/>
      <c r="E6" s="802"/>
      <c r="F6" s="802"/>
      <c r="G6" s="802"/>
      <c r="H6" s="802"/>
      <c r="I6" s="802"/>
      <c r="J6" s="802"/>
      <c r="K6" s="840"/>
      <c r="L6" s="840"/>
      <c r="M6" s="840"/>
      <c r="N6" s="840"/>
      <c r="O6" s="840"/>
      <c r="P6" s="840"/>
      <c r="Q6" s="840"/>
      <c r="R6" s="840"/>
      <c r="S6" s="840"/>
      <c r="T6" s="840"/>
      <c r="U6" s="840"/>
      <c r="V6" s="840"/>
      <c r="W6" s="840"/>
      <c r="X6" s="840"/>
      <c r="Y6" s="840"/>
      <c r="Z6" s="840"/>
      <c r="AA6" s="840"/>
      <c r="AB6" s="840"/>
      <c r="AC6" s="840"/>
      <c r="AD6" s="840"/>
      <c r="AE6" s="840"/>
      <c r="AF6" s="840"/>
      <c r="AG6" s="840"/>
      <c r="AH6" s="840"/>
      <c r="AI6" s="840"/>
      <c r="AJ6" s="840"/>
      <c r="AK6" s="840"/>
      <c r="AL6" s="840"/>
      <c r="AM6" s="840"/>
      <c r="AN6" s="840"/>
      <c r="AO6" s="840"/>
      <c r="AP6" s="840"/>
      <c r="AQ6" s="840"/>
      <c r="AR6" s="840"/>
      <c r="AS6" s="840"/>
      <c r="AT6" s="840"/>
      <c r="AU6" s="840"/>
      <c r="AV6" s="840"/>
      <c r="AW6" s="840"/>
      <c r="AX6" s="840"/>
      <c r="AY6" s="840"/>
      <c r="AZ6" s="840"/>
      <c r="BA6" s="840"/>
      <c r="BB6" s="840"/>
      <c r="BC6" s="840"/>
      <c r="BD6" s="840"/>
      <c r="BE6" s="840"/>
      <c r="BF6" s="840"/>
      <c r="BG6" s="840"/>
      <c r="BH6" s="840"/>
      <c r="BI6" s="840"/>
      <c r="BJ6" s="840"/>
      <c r="BK6" s="840"/>
      <c r="BL6" s="840"/>
      <c r="BM6" s="840"/>
      <c r="BN6" s="840"/>
      <c r="BO6" s="840"/>
      <c r="BP6" s="840"/>
      <c r="BQ6" s="840"/>
      <c r="BR6" s="840"/>
      <c r="BS6" s="840"/>
      <c r="BT6" s="840"/>
      <c r="BU6" s="840"/>
      <c r="BV6" s="840"/>
      <c r="BW6" s="840"/>
      <c r="BX6" s="840"/>
      <c r="BY6" s="840"/>
      <c r="BZ6" s="840"/>
      <c r="CA6" s="840"/>
      <c r="CB6" s="840"/>
      <c r="CC6" s="840"/>
      <c r="CD6" s="840"/>
      <c r="CE6" s="840"/>
      <c r="CF6" s="840"/>
      <c r="CG6" s="840"/>
      <c r="CH6" s="840"/>
      <c r="CI6" s="840"/>
      <c r="CJ6" s="840"/>
      <c r="CK6" s="840"/>
      <c r="CL6" s="840"/>
      <c r="CM6" s="840"/>
      <c r="CN6" s="840"/>
      <c r="CO6" s="840"/>
      <c r="CP6" s="840"/>
      <c r="CQ6" s="840"/>
      <c r="CR6" s="840"/>
      <c r="CS6" s="840"/>
      <c r="CT6" s="840"/>
      <c r="CU6" s="840"/>
      <c r="CV6" s="840"/>
      <c r="CW6" s="840"/>
      <c r="CX6" s="840"/>
      <c r="CY6" s="840"/>
      <c r="CZ6" s="840"/>
      <c r="DA6" s="840"/>
      <c r="DB6" s="840"/>
      <c r="DC6" s="840"/>
      <c r="DD6" s="840"/>
      <c r="DE6" s="840"/>
      <c r="DF6" s="840"/>
      <c r="DG6" s="840"/>
      <c r="DH6" s="840"/>
      <c r="DI6" s="840"/>
      <c r="DJ6" s="840"/>
      <c r="DK6" s="840"/>
      <c r="DL6" s="840"/>
      <c r="DM6" s="840"/>
      <c r="DN6" s="840"/>
      <c r="DO6" s="840"/>
      <c r="DP6" s="840"/>
      <c r="DQ6" s="840"/>
      <c r="DR6" s="840"/>
      <c r="DS6" s="840"/>
      <c r="DT6" s="840"/>
      <c r="DU6" s="840"/>
      <c r="DV6" s="840"/>
      <c r="DW6" s="840"/>
      <c r="DX6" s="840"/>
      <c r="DY6" s="840"/>
    </row>
    <row r="7" ht="19.5" spans="1:129">
      <c r="A7" s="806" t="s">
        <v>3275</v>
      </c>
      <c r="B7" s="806" t="s">
        <v>3276</v>
      </c>
      <c r="C7" s="806" t="s">
        <v>3277</v>
      </c>
      <c r="D7" s="806" t="s">
        <v>3278</v>
      </c>
      <c r="E7" s="806" t="s">
        <v>3279</v>
      </c>
      <c r="F7" s="806" t="s">
        <v>3280</v>
      </c>
      <c r="G7" s="806" t="s">
        <v>2793</v>
      </c>
      <c r="H7" s="806" t="s">
        <v>3281</v>
      </c>
      <c r="I7" s="845" t="s">
        <v>3282</v>
      </c>
      <c r="J7" s="845" t="s">
        <v>2270</v>
      </c>
      <c r="K7" s="840"/>
      <c r="L7" s="840"/>
      <c r="M7" s="840"/>
      <c r="N7" s="840"/>
      <c r="O7" s="840"/>
      <c r="P7" s="840"/>
      <c r="Q7" s="840"/>
      <c r="R7" s="840"/>
      <c r="S7" s="840"/>
      <c r="T7" s="840"/>
      <c r="U7" s="840"/>
      <c r="V7" s="840"/>
      <c r="W7" s="840"/>
      <c r="X7" s="840"/>
      <c r="Y7" s="840"/>
      <c r="Z7" s="840"/>
      <c r="AA7" s="840"/>
      <c r="AB7" s="840"/>
      <c r="AC7" s="840"/>
      <c r="AD7" s="840"/>
      <c r="AE7" s="840"/>
      <c r="AF7" s="840"/>
      <c r="AG7" s="840"/>
      <c r="AH7" s="840"/>
      <c r="AI7" s="840"/>
      <c r="AJ7" s="840"/>
      <c r="AK7" s="840"/>
      <c r="AL7" s="840"/>
      <c r="AM7" s="840"/>
      <c r="AN7" s="840"/>
      <c r="AO7" s="840"/>
      <c r="AP7" s="840"/>
      <c r="AQ7" s="840"/>
      <c r="AR7" s="840"/>
      <c r="AS7" s="840"/>
      <c r="AT7" s="840"/>
      <c r="AU7" s="840"/>
      <c r="AV7" s="840"/>
      <c r="AW7" s="840"/>
      <c r="AX7" s="840"/>
      <c r="AY7" s="840"/>
      <c r="AZ7" s="840"/>
      <c r="BA7" s="840"/>
      <c r="BB7" s="840"/>
      <c r="BC7" s="840"/>
      <c r="BD7" s="840"/>
      <c r="BE7" s="840"/>
      <c r="BF7" s="840"/>
      <c r="BG7" s="840"/>
      <c r="BH7" s="840"/>
      <c r="BI7" s="840"/>
      <c r="BJ7" s="840"/>
      <c r="BK7" s="840"/>
      <c r="BL7" s="840"/>
      <c r="BM7" s="840"/>
      <c r="BN7" s="840"/>
      <c r="BO7" s="840"/>
      <c r="BP7" s="840"/>
      <c r="BQ7" s="840"/>
      <c r="BR7" s="840"/>
      <c r="BS7" s="840"/>
      <c r="BT7" s="840"/>
      <c r="BU7" s="840"/>
      <c r="BV7" s="840"/>
      <c r="BW7" s="840"/>
      <c r="BX7" s="840"/>
      <c r="BY7" s="840"/>
      <c r="BZ7" s="840"/>
      <c r="CA7" s="840"/>
      <c r="CB7" s="840"/>
      <c r="CC7" s="840"/>
      <c r="CD7" s="840"/>
      <c r="CE7" s="840"/>
      <c r="CF7" s="840"/>
      <c r="CG7" s="840"/>
      <c r="CH7" s="840"/>
      <c r="CI7" s="840"/>
      <c r="CJ7" s="840"/>
      <c r="CK7" s="840"/>
      <c r="CL7" s="840"/>
      <c r="CM7" s="840"/>
      <c r="CN7" s="840"/>
      <c r="CO7" s="840"/>
      <c r="CP7" s="840"/>
      <c r="CQ7" s="840"/>
      <c r="CR7" s="840"/>
      <c r="CS7" s="840"/>
      <c r="CT7" s="840"/>
      <c r="CU7" s="840"/>
      <c r="CV7" s="840"/>
      <c r="CW7" s="840"/>
      <c r="CX7" s="840"/>
      <c r="CY7" s="840"/>
      <c r="CZ7" s="840"/>
      <c r="DA7" s="840"/>
      <c r="DB7" s="840"/>
      <c r="DC7" s="840"/>
      <c r="DD7" s="840"/>
      <c r="DE7" s="840"/>
      <c r="DF7" s="840"/>
      <c r="DG7" s="840"/>
      <c r="DH7" s="840"/>
      <c r="DI7" s="840"/>
      <c r="DJ7" s="840"/>
      <c r="DK7" s="840"/>
      <c r="DL7" s="840"/>
      <c r="DM7" s="840"/>
      <c r="DN7" s="840"/>
      <c r="DO7" s="840"/>
      <c r="DP7" s="840"/>
      <c r="DQ7" s="840"/>
      <c r="DR7" s="840"/>
      <c r="DS7" s="840"/>
      <c r="DT7" s="840"/>
      <c r="DU7" s="840"/>
      <c r="DV7" s="840"/>
      <c r="DW7" s="840"/>
      <c r="DX7" s="840"/>
      <c r="DY7" s="840"/>
    </row>
    <row r="8" ht="24" customHeight="1" spans="1:129">
      <c r="A8" s="807" t="s">
        <v>3283</v>
      </c>
      <c r="B8" s="808">
        <v>31.455</v>
      </c>
      <c r="C8" s="808">
        <v>29.565</v>
      </c>
      <c r="D8" s="808">
        <v>27.675</v>
      </c>
      <c r="E8" s="808">
        <v>25.695</v>
      </c>
      <c r="F8" s="808">
        <v>23.805</v>
      </c>
      <c r="G8" s="808">
        <v>22.815</v>
      </c>
      <c r="H8" s="808">
        <v>22.455</v>
      </c>
      <c r="I8" s="846" t="s">
        <v>3318</v>
      </c>
      <c r="J8" s="847"/>
      <c r="K8" s="840"/>
      <c r="L8" s="840"/>
      <c r="M8" s="840"/>
      <c r="N8" s="840"/>
      <c r="O8" s="840"/>
      <c r="P8" s="840"/>
      <c r="Q8" s="840"/>
      <c r="R8" s="840"/>
      <c r="S8" s="840"/>
      <c r="T8" s="840"/>
      <c r="U8" s="840"/>
      <c r="V8" s="840"/>
      <c r="W8" s="840"/>
      <c r="X8" s="840"/>
      <c r="Y8" s="840"/>
      <c r="Z8" s="840"/>
      <c r="AA8" s="840"/>
      <c r="AB8" s="840"/>
      <c r="AC8" s="840"/>
      <c r="AD8" s="840"/>
      <c r="AE8" s="840"/>
      <c r="AF8" s="840"/>
      <c r="AG8" s="840"/>
      <c r="AH8" s="840"/>
      <c r="AI8" s="840"/>
      <c r="AJ8" s="840"/>
      <c r="AK8" s="840"/>
      <c r="AL8" s="840"/>
      <c r="AM8" s="840"/>
      <c r="AN8" s="840"/>
      <c r="AO8" s="840"/>
      <c r="AP8" s="840"/>
      <c r="AQ8" s="840"/>
      <c r="AR8" s="840"/>
      <c r="AS8" s="840"/>
      <c r="AT8" s="840"/>
      <c r="AU8" s="840"/>
      <c r="AV8" s="840"/>
      <c r="AW8" s="840"/>
      <c r="AX8" s="840"/>
      <c r="AY8" s="840"/>
      <c r="AZ8" s="840"/>
      <c r="BA8" s="840"/>
      <c r="BB8" s="840"/>
      <c r="BC8" s="840"/>
      <c r="BD8" s="840"/>
      <c r="BE8" s="840"/>
      <c r="BF8" s="840"/>
      <c r="BG8" s="840"/>
      <c r="BH8" s="840"/>
      <c r="BI8" s="840"/>
      <c r="BJ8" s="840"/>
      <c r="BK8" s="840"/>
      <c r="BL8" s="840"/>
      <c r="BM8" s="840"/>
      <c r="BN8" s="840"/>
      <c r="BO8" s="840"/>
      <c r="BP8" s="840"/>
      <c r="BQ8" s="840"/>
      <c r="BR8" s="840"/>
      <c r="BS8" s="840"/>
      <c r="BT8" s="840"/>
      <c r="BU8" s="840"/>
      <c r="BV8" s="840"/>
      <c r="BW8" s="840"/>
      <c r="BX8" s="840"/>
      <c r="BY8" s="840"/>
      <c r="BZ8" s="840"/>
      <c r="CA8" s="840"/>
      <c r="CB8" s="840"/>
      <c r="CC8" s="840"/>
      <c r="CD8" s="840"/>
      <c r="CE8" s="840"/>
      <c r="CF8" s="840"/>
      <c r="CG8" s="840"/>
      <c r="CH8" s="840"/>
      <c r="CI8" s="840"/>
      <c r="CJ8" s="840"/>
      <c r="CK8" s="840"/>
      <c r="CL8" s="840"/>
      <c r="CM8" s="840"/>
      <c r="CN8" s="840"/>
      <c r="CO8" s="840"/>
      <c r="CP8" s="840"/>
      <c r="CQ8" s="840"/>
      <c r="CR8" s="840"/>
      <c r="CS8" s="840"/>
      <c r="CT8" s="840"/>
      <c r="CU8" s="840"/>
      <c r="CV8" s="840"/>
      <c r="CW8" s="840"/>
      <c r="CX8" s="840"/>
      <c r="CY8" s="840"/>
      <c r="CZ8" s="840"/>
      <c r="DA8" s="840"/>
      <c r="DB8" s="840"/>
      <c r="DC8" s="840"/>
      <c r="DD8" s="840"/>
      <c r="DE8" s="840"/>
      <c r="DF8" s="840"/>
      <c r="DG8" s="840"/>
      <c r="DH8" s="840"/>
      <c r="DI8" s="840"/>
      <c r="DJ8" s="840"/>
      <c r="DK8" s="840"/>
      <c r="DL8" s="840"/>
      <c r="DM8" s="840"/>
      <c r="DN8" s="840"/>
      <c r="DO8" s="840"/>
      <c r="DP8" s="840"/>
      <c r="DQ8" s="840"/>
      <c r="DR8" s="840"/>
      <c r="DS8" s="840"/>
      <c r="DT8" s="840"/>
      <c r="DU8" s="840"/>
      <c r="DV8" s="840"/>
      <c r="DW8" s="840"/>
      <c r="DX8" s="840"/>
      <c r="DY8" s="840"/>
    </row>
    <row r="9" ht="21.75" customHeight="1" spans="1:129">
      <c r="A9" s="807" t="s">
        <v>3285</v>
      </c>
      <c r="B9" s="808">
        <v>34.605</v>
      </c>
      <c r="C9" s="808">
        <v>32.535</v>
      </c>
      <c r="D9" s="808">
        <v>30.555</v>
      </c>
      <c r="E9" s="808">
        <v>28.665</v>
      </c>
      <c r="F9" s="808">
        <v>26.775</v>
      </c>
      <c r="G9" s="808">
        <v>24.705</v>
      </c>
      <c r="H9" s="808">
        <v>22.725</v>
      </c>
      <c r="I9" s="848"/>
      <c r="J9" s="847"/>
      <c r="K9" s="840"/>
      <c r="L9" s="840"/>
      <c r="M9" s="840"/>
      <c r="N9" s="840"/>
      <c r="O9" s="840"/>
      <c r="P9" s="840"/>
      <c r="Q9" s="840"/>
      <c r="R9" s="840"/>
      <c r="S9" s="840"/>
      <c r="T9" s="840"/>
      <c r="U9" s="840"/>
      <c r="V9" s="840"/>
      <c r="W9" s="840"/>
      <c r="X9" s="840"/>
      <c r="Y9" s="840"/>
      <c r="Z9" s="840"/>
      <c r="AA9" s="840"/>
      <c r="AB9" s="840"/>
      <c r="AC9" s="840"/>
      <c r="AD9" s="840"/>
      <c r="AE9" s="840"/>
      <c r="AF9" s="840"/>
      <c r="AG9" s="840"/>
      <c r="AH9" s="840"/>
      <c r="AI9" s="840"/>
      <c r="AJ9" s="840"/>
      <c r="AK9" s="840"/>
      <c r="AL9" s="840"/>
      <c r="AM9" s="840"/>
      <c r="AN9" s="840"/>
      <c r="AO9" s="840"/>
      <c r="AP9" s="840"/>
      <c r="AQ9" s="840"/>
      <c r="AR9" s="840"/>
      <c r="AS9" s="840"/>
      <c r="AT9" s="840"/>
      <c r="AU9" s="840"/>
      <c r="AV9" s="840"/>
      <c r="AW9" s="840"/>
      <c r="AX9" s="840"/>
      <c r="AY9" s="840"/>
      <c r="AZ9" s="840"/>
      <c r="BA9" s="840"/>
      <c r="BB9" s="840"/>
      <c r="BC9" s="840"/>
      <c r="BD9" s="840"/>
      <c r="BE9" s="840"/>
      <c r="BF9" s="840"/>
      <c r="BG9" s="840"/>
      <c r="BH9" s="840"/>
      <c r="BI9" s="840"/>
      <c r="BJ9" s="840"/>
      <c r="BK9" s="840"/>
      <c r="BL9" s="840"/>
      <c r="BM9" s="840"/>
      <c r="BN9" s="840"/>
      <c r="BO9" s="840"/>
      <c r="BP9" s="840"/>
      <c r="BQ9" s="840"/>
      <c r="BR9" s="840"/>
      <c r="BS9" s="840"/>
      <c r="BT9" s="840"/>
      <c r="BU9" s="840"/>
      <c r="BV9" s="840"/>
      <c r="BW9" s="840"/>
      <c r="BX9" s="840"/>
      <c r="BY9" s="840"/>
      <c r="BZ9" s="840"/>
      <c r="CA9" s="840"/>
      <c r="CB9" s="840"/>
      <c r="CC9" s="840"/>
      <c r="CD9" s="840"/>
      <c r="CE9" s="840"/>
      <c r="CF9" s="840"/>
      <c r="CG9" s="840"/>
      <c r="CH9" s="840"/>
      <c r="CI9" s="840"/>
      <c r="CJ9" s="840"/>
      <c r="CK9" s="840"/>
      <c r="CL9" s="840"/>
      <c r="CM9" s="840"/>
      <c r="CN9" s="840"/>
      <c r="CO9" s="840"/>
      <c r="CP9" s="840"/>
      <c r="CQ9" s="840"/>
      <c r="CR9" s="840"/>
      <c r="CS9" s="840"/>
      <c r="CT9" s="840"/>
      <c r="CU9" s="840"/>
      <c r="CV9" s="840"/>
      <c r="CW9" s="840"/>
      <c r="CX9" s="840"/>
      <c r="CY9" s="840"/>
      <c r="CZ9" s="840"/>
      <c r="DA9" s="840"/>
      <c r="DB9" s="840"/>
      <c r="DC9" s="840"/>
      <c r="DD9" s="840"/>
      <c r="DE9" s="840"/>
      <c r="DF9" s="840"/>
      <c r="DG9" s="840"/>
      <c r="DH9" s="840"/>
      <c r="DI9" s="840"/>
      <c r="DJ9" s="840"/>
      <c r="DK9" s="840"/>
      <c r="DL9" s="840"/>
      <c r="DM9" s="840"/>
      <c r="DN9" s="840"/>
      <c r="DO9" s="840"/>
      <c r="DP9" s="840"/>
      <c r="DQ9" s="840"/>
      <c r="DR9" s="840"/>
      <c r="DS9" s="840"/>
      <c r="DT9" s="840"/>
      <c r="DU9" s="840"/>
      <c r="DV9" s="840"/>
      <c r="DW9" s="840"/>
      <c r="DX9" s="840"/>
      <c r="DY9" s="840"/>
    </row>
    <row r="10" ht="18.75" spans="1:129">
      <c r="A10" s="809" t="s">
        <v>3319</v>
      </c>
      <c r="B10" s="793" t="s">
        <v>251</v>
      </c>
      <c r="C10" s="793" t="s">
        <v>251</v>
      </c>
      <c r="D10" s="793" t="s">
        <v>251</v>
      </c>
      <c r="E10" s="810">
        <v>23.6</v>
      </c>
      <c r="F10" s="810">
        <v>22.4</v>
      </c>
      <c r="G10" s="810">
        <v>21.1</v>
      </c>
      <c r="H10" s="811">
        <v>20.2</v>
      </c>
      <c r="I10" s="849" t="s">
        <v>3320</v>
      </c>
      <c r="J10" s="850" t="s">
        <v>3321</v>
      </c>
      <c r="K10" s="840"/>
      <c r="L10" s="840"/>
      <c r="M10" s="840"/>
      <c r="N10" s="840"/>
      <c r="O10" s="840"/>
      <c r="P10" s="840"/>
      <c r="Q10" s="840"/>
      <c r="R10" s="840"/>
      <c r="S10" s="840"/>
      <c r="T10" s="840"/>
      <c r="U10" s="840"/>
      <c r="V10" s="840"/>
      <c r="W10" s="840"/>
      <c r="X10" s="840"/>
      <c r="Y10" s="840"/>
      <c r="Z10" s="840"/>
      <c r="AA10" s="840"/>
      <c r="AB10" s="840"/>
      <c r="AC10" s="840"/>
      <c r="AD10" s="840"/>
      <c r="AE10" s="840"/>
      <c r="AF10" s="840"/>
      <c r="AG10" s="840"/>
      <c r="AH10" s="840"/>
      <c r="AI10" s="840"/>
      <c r="AJ10" s="840"/>
      <c r="AK10" s="840"/>
      <c r="AL10" s="840"/>
      <c r="AM10" s="840"/>
      <c r="AN10" s="840"/>
      <c r="AO10" s="840"/>
      <c r="AP10" s="840"/>
      <c r="AQ10" s="840"/>
      <c r="AR10" s="840"/>
      <c r="AS10" s="840"/>
      <c r="AT10" s="840"/>
      <c r="AU10" s="840"/>
      <c r="AV10" s="840"/>
      <c r="AW10" s="840"/>
      <c r="AX10" s="840"/>
      <c r="AY10" s="840"/>
      <c r="AZ10" s="840"/>
      <c r="BA10" s="840"/>
      <c r="BB10" s="840"/>
      <c r="BC10" s="840"/>
      <c r="BD10" s="840"/>
      <c r="BE10" s="840"/>
      <c r="BF10" s="840"/>
      <c r="BG10" s="840"/>
      <c r="BH10" s="840"/>
      <c r="BI10" s="840"/>
      <c r="BJ10" s="840"/>
      <c r="BK10" s="840"/>
      <c r="BL10" s="840"/>
      <c r="BM10" s="840"/>
      <c r="BN10" s="840"/>
      <c r="BO10" s="840"/>
      <c r="BP10" s="840"/>
      <c r="BQ10" s="840"/>
      <c r="BR10" s="840"/>
      <c r="BS10" s="840"/>
      <c r="BT10" s="840"/>
      <c r="BU10" s="840"/>
      <c r="BV10" s="840"/>
      <c r="BW10" s="840"/>
      <c r="BX10" s="840"/>
      <c r="BY10" s="840"/>
      <c r="BZ10" s="840"/>
      <c r="CA10" s="840"/>
      <c r="CB10" s="840"/>
      <c r="CC10" s="840"/>
      <c r="CD10" s="840"/>
      <c r="CE10" s="840"/>
      <c r="CF10" s="840"/>
      <c r="CG10" s="840"/>
      <c r="CH10" s="840"/>
      <c r="CI10" s="840"/>
      <c r="CJ10" s="840"/>
      <c r="CK10" s="840"/>
      <c r="CL10" s="840"/>
      <c r="CM10" s="840"/>
      <c r="CN10" s="840"/>
      <c r="CO10" s="840"/>
      <c r="CP10" s="840"/>
      <c r="CQ10" s="840"/>
      <c r="CR10" s="840"/>
      <c r="CS10" s="840"/>
      <c r="CT10" s="840"/>
      <c r="CU10" s="840"/>
      <c r="CV10" s="840"/>
      <c r="CW10" s="840"/>
      <c r="CX10" s="840"/>
      <c r="CY10" s="840"/>
      <c r="CZ10" s="840"/>
      <c r="DA10" s="840"/>
      <c r="DB10" s="840"/>
      <c r="DC10" s="840"/>
      <c r="DD10" s="840"/>
      <c r="DE10" s="840"/>
      <c r="DF10" s="840"/>
      <c r="DG10" s="840"/>
      <c r="DH10" s="840"/>
      <c r="DI10" s="840"/>
      <c r="DJ10" s="840"/>
      <c r="DK10" s="840"/>
      <c r="DL10" s="840"/>
      <c r="DM10" s="840"/>
      <c r="DN10" s="840"/>
      <c r="DO10" s="840"/>
      <c r="DP10" s="840"/>
      <c r="DQ10" s="840"/>
      <c r="DR10" s="840"/>
      <c r="DS10" s="840"/>
      <c r="DT10" s="840"/>
      <c r="DU10" s="840"/>
      <c r="DV10" s="840"/>
      <c r="DW10" s="840"/>
      <c r="DX10" s="840"/>
      <c r="DY10" s="840"/>
    </row>
    <row r="11" ht="18" spans="1:129">
      <c r="A11" s="812" t="s">
        <v>329</v>
      </c>
      <c r="B11" s="793" t="s">
        <v>251</v>
      </c>
      <c r="C11" s="793" t="s">
        <v>251</v>
      </c>
      <c r="D11" s="813" t="s">
        <v>251</v>
      </c>
      <c r="E11" s="813" t="s">
        <v>251</v>
      </c>
      <c r="F11" s="813" t="s">
        <v>251</v>
      </c>
      <c r="G11" s="813" t="s">
        <v>251</v>
      </c>
      <c r="H11" s="813" t="s">
        <v>251</v>
      </c>
      <c r="I11" s="851"/>
      <c r="J11" s="852"/>
      <c r="K11" s="840"/>
      <c r="L11" s="840"/>
      <c r="M11" s="840"/>
      <c r="N11" s="840"/>
      <c r="O11" s="840"/>
      <c r="P11" s="840"/>
      <c r="Q11" s="840"/>
      <c r="R11" s="840"/>
      <c r="S11" s="840"/>
      <c r="T11" s="840"/>
      <c r="U11" s="840"/>
      <c r="V11" s="840"/>
      <c r="W11" s="840"/>
      <c r="X11" s="840"/>
      <c r="Y11" s="840"/>
      <c r="Z11" s="840"/>
      <c r="AA11" s="840"/>
      <c r="AB11" s="840"/>
      <c r="AC11" s="840"/>
      <c r="AD11" s="840"/>
      <c r="AE11" s="840"/>
      <c r="AF11" s="840"/>
      <c r="AG11" s="840"/>
      <c r="AH11" s="840"/>
      <c r="AI11" s="840"/>
      <c r="AJ11" s="840"/>
      <c r="AK11" s="840"/>
      <c r="AL11" s="840"/>
      <c r="AM11" s="840"/>
      <c r="AN11" s="840"/>
      <c r="AO11" s="840"/>
      <c r="AP11" s="840"/>
      <c r="AQ11" s="840"/>
      <c r="AR11" s="840"/>
      <c r="AS11" s="840"/>
      <c r="AT11" s="840"/>
      <c r="AU11" s="840"/>
      <c r="AV11" s="840"/>
      <c r="AW11" s="840"/>
      <c r="AX11" s="840"/>
      <c r="AY11" s="840"/>
      <c r="AZ11" s="840"/>
      <c r="BA11" s="840"/>
      <c r="BB11" s="840"/>
      <c r="BC11" s="840"/>
      <c r="BD11" s="840"/>
      <c r="BE11" s="840"/>
      <c r="BF11" s="840"/>
      <c r="BG11" s="840"/>
      <c r="BH11" s="840"/>
      <c r="BI11" s="840"/>
      <c r="BJ11" s="840"/>
      <c r="BK11" s="840"/>
      <c r="BL11" s="840"/>
      <c r="BM11" s="840"/>
      <c r="BN11" s="840"/>
      <c r="BO11" s="840"/>
      <c r="BP11" s="840"/>
      <c r="BQ11" s="840"/>
      <c r="BR11" s="840"/>
      <c r="BS11" s="840"/>
      <c r="BT11" s="840"/>
      <c r="BU11" s="840"/>
      <c r="BV11" s="840"/>
      <c r="BW11" s="840"/>
      <c r="BX11" s="840"/>
      <c r="BY11" s="840"/>
      <c r="BZ11" s="840"/>
      <c r="CA11" s="840"/>
      <c r="CB11" s="840"/>
      <c r="CC11" s="840"/>
      <c r="CD11" s="840"/>
      <c r="CE11" s="840"/>
      <c r="CF11" s="840"/>
      <c r="CG11" s="840"/>
      <c r="CH11" s="840"/>
      <c r="CI11" s="840"/>
      <c r="CJ11" s="840"/>
      <c r="CK11" s="840"/>
      <c r="CL11" s="840"/>
      <c r="CM11" s="840"/>
      <c r="CN11" s="840"/>
      <c r="CO11" s="840"/>
      <c r="CP11" s="840"/>
      <c r="CQ11" s="840"/>
      <c r="CR11" s="840"/>
      <c r="CS11" s="840"/>
      <c r="CT11" s="840"/>
      <c r="CU11" s="840"/>
      <c r="CV11" s="840"/>
      <c r="CW11" s="840"/>
      <c r="CX11" s="840"/>
      <c r="CY11" s="840"/>
      <c r="CZ11" s="840"/>
      <c r="DA11" s="840"/>
      <c r="DB11" s="840"/>
      <c r="DC11" s="840"/>
      <c r="DD11" s="840"/>
      <c r="DE11" s="840"/>
      <c r="DF11" s="840"/>
      <c r="DG11" s="840"/>
      <c r="DH11" s="840"/>
      <c r="DI11" s="840"/>
      <c r="DJ11" s="840"/>
      <c r="DK11" s="840"/>
      <c r="DL11" s="840"/>
      <c r="DM11" s="840"/>
      <c r="DN11" s="840"/>
      <c r="DO11" s="840"/>
      <c r="DP11" s="840"/>
      <c r="DQ11" s="840"/>
      <c r="DR11" s="840"/>
      <c r="DS11" s="840"/>
      <c r="DT11" s="840"/>
      <c r="DU11" s="840"/>
      <c r="DV11" s="840"/>
      <c r="DW11" s="840"/>
      <c r="DX11" s="840"/>
      <c r="DY11" s="840"/>
    </row>
    <row r="12" ht="18.75" spans="1:129">
      <c r="A12" s="793" t="s">
        <v>3288</v>
      </c>
      <c r="B12" s="793" t="s">
        <v>251</v>
      </c>
      <c r="C12" s="793" t="s">
        <v>251</v>
      </c>
      <c r="D12" s="793" t="s">
        <v>251</v>
      </c>
      <c r="E12" s="814">
        <v>19.1</v>
      </c>
      <c r="F12" s="814">
        <v>14.5</v>
      </c>
      <c r="G12" s="814">
        <v>13.1</v>
      </c>
      <c r="H12" s="815">
        <v>12.7</v>
      </c>
      <c r="I12" s="851"/>
      <c r="J12" s="852"/>
      <c r="K12" s="840"/>
      <c r="L12" s="840"/>
      <c r="N12" s="840"/>
      <c r="O12" s="840"/>
      <c r="P12" s="840"/>
      <c r="Q12" s="840"/>
      <c r="R12" s="840"/>
      <c r="S12" s="840"/>
      <c r="T12" s="840"/>
      <c r="U12" s="840"/>
      <c r="V12" s="840"/>
      <c r="W12" s="840"/>
      <c r="X12" s="840"/>
      <c r="Y12" s="840"/>
      <c r="Z12" s="840"/>
      <c r="AA12" s="840"/>
      <c r="AB12" s="840"/>
      <c r="AC12" s="840"/>
      <c r="AD12" s="840"/>
      <c r="AE12" s="840"/>
      <c r="AF12" s="840"/>
      <c r="AG12" s="840"/>
      <c r="AH12" s="840"/>
      <c r="AI12" s="840"/>
      <c r="AJ12" s="840"/>
      <c r="AK12" s="840"/>
      <c r="AL12" s="840"/>
      <c r="AM12" s="840"/>
      <c r="AN12" s="840"/>
      <c r="AO12" s="840"/>
      <c r="AP12" s="840"/>
      <c r="AQ12" s="840"/>
      <c r="AR12" s="840"/>
      <c r="AS12" s="840"/>
      <c r="AT12" s="840"/>
      <c r="AU12" s="840"/>
      <c r="AV12" s="840"/>
      <c r="AW12" s="840"/>
      <c r="AX12" s="840"/>
      <c r="AY12" s="840"/>
      <c r="AZ12" s="840"/>
      <c r="BA12" s="840"/>
      <c r="BB12" s="840"/>
      <c r="BC12" s="840"/>
      <c r="BD12" s="840"/>
      <c r="BE12" s="840"/>
      <c r="BF12" s="840"/>
      <c r="BG12" s="840"/>
      <c r="BH12" s="840"/>
      <c r="BI12" s="840"/>
      <c r="BJ12" s="840"/>
      <c r="BK12" s="840"/>
      <c r="BL12" s="840"/>
      <c r="BM12" s="840"/>
      <c r="BN12" s="840"/>
      <c r="BO12" s="840"/>
      <c r="BP12" s="840"/>
      <c r="BQ12" s="840"/>
      <c r="BR12" s="840"/>
      <c r="BS12" s="840"/>
      <c r="BT12" s="840"/>
      <c r="BU12" s="840"/>
      <c r="BV12" s="840"/>
      <c r="BW12" s="840"/>
      <c r="BX12" s="840"/>
      <c r="BY12" s="840"/>
      <c r="BZ12" s="840"/>
      <c r="CA12" s="840"/>
      <c r="CB12" s="840"/>
      <c r="CC12" s="840"/>
      <c r="CD12" s="840"/>
      <c r="CE12" s="840"/>
      <c r="CF12" s="840"/>
      <c r="CG12" s="840"/>
      <c r="CH12" s="840"/>
      <c r="CI12" s="840"/>
      <c r="CJ12" s="840"/>
      <c r="CK12" s="840"/>
      <c r="CL12" s="840"/>
      <c r="CM12" s="840"/>
      <c r="CN12" s="840"/>
      <c r="CO12" s="840"/>
      <c r="CP12" s="840"/>
      <c r="CQ12" s="840"/>
      <c r="CR12" s="840"/>
      <c r="CS12" s="840"/>
      <c r="CT12" s="840"/>
      <c r="CU12" s="840"/>
      <c r="CV12" s="840"/>
      <c r="CW12" s="840"/>
      <c r="CX12" s="840"/>
      <c r="CY12" s="840"/>
      <c r="CZ12" s="840"/>
      <c r="DA12" s="840"/>
      <c r="DB12" s="840"/>
      <c r="DC12" s="840"/>
      <c r="DD12" s="840"/>
      <c r="DE12" s="840"/>
      <c r="DF12" s="840"/>
      <c r="DG12" s="840"/>
      <c r="DH12" s="840"/>
      <c r="DI12" s="840"/>
      <c r="DJ12" s="840"/>
      <c r="DK12" s="840"/>
      <c r="DL12" s="840"/>
      <c r="DM12" s="840"/>
      <c r="DN12" s="840"/>
      <c r="DO12" s="840"/>
      <c r="DP12" s="840"/>
      <c r="DQ12" s="840"/>
      <c r="DR12" s="840"/>
      <c r="DS12" s="840"/>
      <c r="DT12" s="840"/>
      <c r="DU12" s="840"/>
      <c r="DV12" s="840"/>
      <c r="DW12" s="840"/>
      <c r="DX12" s="840"/>
      <c r="DY12" s="840"/>
    </row>
    <row r="13" ht="18" spans="1:129">
      <c r="A13" s="816" t="s">
        <v>3289</v>
      </c>
      <c r="B13" s="793" t="s">
        <v>251</v>
      </c>
      <c r="C13" s="793" t="s">
        <v>251</v>
      </c>
      <c r="D13" s="813" t="s">
        <v>251</v>
      </c>
      <c r="E13" s="817">
        <v>19.3</v>
      </c>
      <c r="F13" s="817">
        <v>15.4</v>
      </c>
      <c r="G13" s="817">
        <v>14.2</v>
      </c>
      <c r="H13" s="817">
        <v>13.7</v>
      </c>
      <c r="I13" s="851"/>
      <c r="J13" s="852"/>
      <c r="K13" s="840"/>
      <c r="L13" s="840"/>
      <c r="M13" s="840"/>
      <c r="N13" s="840"/>
      <c r="O13" s="840"/>
      <c r="P13" s="840"/>
      <c r="Q13" s="840"/>
      <c r="R13" s="840"/>
      <c r="S13" s="840"/>
      <c r="T13" s="840"/>
      <c r="U13" s="840"/>
      <c r="V13" s="840"/>
      <c r="W13" s="840"/>
      <c r="X13" s="840"/>
      <c r="Y13" s="840"/>
      <c r="Z13" s="840"/>
      <c r="AA13" s="840"/>
      <c r="AB13" s="840"/>
      <c r="AC13" s="840"/>
      <c r="AD13" s="840"/>
      <c r="AE13" s="840"/>
      <c r="AF13" s="840"/>
      <c r="AG13" s="840"/>
      <c r="AH13" s="840"/>
      <c r="AI13" s="840"/>
      <c r="AJ13" s="840"/>
      <c r="AK13" s="840"/>
      <c r="AL13" s="840"/>
      <c r="AM13" s="840"/>
      <c r="AN13" s="840"/>
      <c r="AO13" s="840"/>
      <c r="AP13" s="840"/>
      <c r="AQ13" s="840"/>
      <c r="AR13" s="840"/>
      <c r="AS13" s="840"/>
      <c r="AT13" s="840"/>
      <c r="AU13" s="840"/>
      <c r="AV13" s="840"/>
      <c r="AW13" s="840"/>
      <c r="AX13" s="840"/>
      <c r="AY13" s="840"/>
      <c r="AZ13" s="840"/>
      <c r="BA13" s="840"/>
      <c r="BB13" s="840"/>
      <c r="BC13" s="840"/>
      <c r="BD13" s="840"/>
      <c r="BE13" s="840"/>
      <c r="BF13" s="840"/>
      <c r="BG13" s="840"/>
      <c r="BH13" s="840"/>
      <c r="BI13" s="840"/>
      <c r="BJ13" s="840"/>
      <c r="BK13" s="840"/>
      <c r="BL13" s="840"/>
      <c r="BM13" s="840"/>
      <c r="BN13" s="840"/>
      <c r="BO13" s="840"/>
      <c r="BP13" s="840"/>
      <c r="BQ13" s="840"/>
      <c r="BR13" s="840"/>
      <c r="BS13" s="840"/>
      <c r="BT13" s="840"/>
      <c r="BU13" s="840"/>
      <c r="BV13" s="840"/>
      <c r="BW13" s="840"/>
      <c r="BX13" s="840"/>
      <c r="BY13" s="840"/>
      <c r="BZ13" s="840"/>
      <c r="CA13" s="840"/>
      <c r="CB13" s="840"/>
      <c r="CC13" s="840"/>
      <c r="CD13" s="840"/>
      <c r="CE13" s="840"/>
      <c r="CF13" s="840"/>
      <c r="CG13" s="840"/>
      <c r="CH13" s="840"/>
      <c r="CI13" s="840"/>
      <c r="CJ13" s="840"/>
      <c r="CK13" s="840"/>
      <c r="CL13" s="840"/>
      <c r="CM13" s="840"/>
      <c r="CN13" s="840"/>
      <c r="CO13" s="840"/>
      <c r="CP13" s="840"/>
      <c r="CQ13" s="840"/>
      <c r="CR13" s="840"/>
      <c r="CS13" s="840"/>
      <c r="CT13" s="840"/>
      <c r="CU13" s="840"/>
      <c r="CV13" s="840"/>
      <c r="CW13" s="840"/>
      <c r="CX13" s="840"/>
      <c r="CY13" s="840"/>
      <c r="CZ13" s="840"/>
      <c r="DA13" s="840"/>
      <c r="DB13" s="840"/>
      <c r="DC13" s="840"/>
      <c r="DD13" s="840"/>
      <c r="DE13" s="840"/>
      <c r="DF13" s="840"/>
      <c r="DG13" s="840"/>
      <c r="DH13" s="840"/>
      <c r="DI13" s="840"/>
      <c r="DJ13" s="840"/>
      <c r="DK13" s="840"/>
      <c r="DL13" s="840"/>
      <c r="DM13" s="840"/>
      <c r="DN13" s="840"/>
      <c r="DO13" s="840"/>
      <c r="DP13" s="840"/>
      <c r="DQ13" s="840"/>
      <c r="DR13" s="840"/>
      <c r="DS13" s="840"/>
      <c r="DT13" s="840"/>
      <c r="DU13" s="840"/>
      <c r="DV13" s="840"/>
      <c r="DW13" s="840"/>
      <c r="DX13" s="840"/>
      <c r="DY13" s="840"/>
    </row>
    <row r="14" ht="18.75" spans="1:129">
      <c r="A14" s="793" t="s">
        <v>3290</v>
      </c>
      <c r="B14" s="793" t="s">
        <v>251</v>
      </c>
      <c r="C14" s="793" t="s">
        <v>251</v>
      </c>
      <c r="D14" s="818" t="s">
        <v>251</v>
      </c>
      <c r="E14" s="819" t="s">
        <v>251</v>
      </c>
      <c r="F14" s="813" t="s">
        <v>251</v>
      </c>
      <c r="G14" s="810">
        <v>16.2</v>
      </c>
      <c r="H14" s="811">
        <v>15.8</v>
      </c>
      <c r="I14" s="851"/>
      <c r="J14" s="852"/>
      <c r="K14" s="840"/>
      <c r="L14" s="840"/>
      <c r="M14" s="840"/>
      <c r="N14" s="840"/>
      <c r="O14" s="840"/>
      <c r="P14" s="840"/>
      <c r="Q14" s="840"/>
      <c r="R14" s="840"/>
      <c r="S14" s="840"/>
      <c r="T14" s="840"/>
      <c r="U14" s="840"/>
      <c r="V14" s="840"/>
      <c r="W14" s="840"/>
      <c r="X14" s="840"/>
      <c r="Y14" s="840"/>
      <c r="Z14" s="840"/>
      <c r="AA14" s="840"/>
      <c r="AB14" s="840"/>
      <c r="AC14" s="840"/>
      <c r="AD14" s="840"/>
      <c r="AE14" s="840"/>
      <c r="AF14" s="840"/>
      <c r="AG14" s="840"/>
      <c r="AH14" s="840"/>
      <c r="AI14" s="840"/>
      <c r="AJ14" s="840"/>
      <c r="AK14" s="840"/>
      <c r="AL14" s="840"/>
      <c r="AM14" s="840"/>
      <c r="AN14" s="840"/>
      <c r="AO14" s="840"/>
      <c r="AP14" s="840"/>
      <c r="AQ14" s="840"/>
      <c r="AR14" s="840"/>
      <c r="AS14" s="840"/>
      <c r="AT14" s="840"/>
      <c r="AU14" s="840"/>
      <c r="AV14" s="840"/>
      <c r="AW14" s="840"/>
      <c r="AX14" s="840"/>
      <c r="AY14" s="840"/>
      <c r="AZ14" s="840"/>
      <c r="BA14" s="840"/>
      <c r="BB14" s="840"/>
      <c r="BC14" s="840"/>
      <c r="BD14" s="840"/>
      <c r="BE14" s="840"/>
      <c r="BF14" s="840"/>
      <c r="BG14" s="840"/>
      <c r="BH14" s="840"/>
      <c r="BI14" s="840"/>
      <c r="BJ14" s="840"/>
      <c r="BK14" s="840"/>
      <c r="BL14" s="840"/>
      <c r="BM14" s="840"/>
      <c r="BN14" s="840"/>
      <c r="BO14" s="840"/>
      <c r="BP14" s="840"/>
      <c r="BQ14" s="840"/>
      <c r="BR14" s="840"/>
      <c r="BS14" s="840"/>
      <c r="BT14" s="840"/>
      <c r="BU14" s="840"/>
      <c r="BV14" s="840"/>
      <c r="BW14" s="840"/>
      <c r="BX14" s="840"/>
      <c r="BY14" s="840"/>
      <c r="BZ14" s="840"/>
      <c r="CA14" s="840"/>
      <c r="CB14" s="840"/>
      <c r="CC14" s="840"/>
      <c r="CD14" s="840"/>
      <c r="CE14" s="840"/>
      <c r="CF14" s="840"/>
      <c r="CG14" s="840"/>
      <c r="CH14" s="840"/>
      <c r="CI14" s="840"/>
      <c r="CJ14" s="840"/>
      <c r="CK14" s="840"/>
      <c r="CL14" s="840"/>
      <c r="CM14" s="840"/>
      <c r="CN14" s="840"/>
      <c r="CO14" s="840"/>
      <c r="CP14" s="840"/>
      <c r="CQ14" s="840"/>
      <c r="CR14" s="840"/>
      <c r="CS14" s="840"/>
      <c r="CT14" s="840"/>
      <c r="CU14" s="840"/>
      <c r="CV14" s="840"/>
      <c r="CW14" s="840"/>
      <c r="CX14" s="840"/>
      <c r="CY14" s="840"/>
      <c r="CZ14" s="840"/>
      <c r="DA14" s="840"/>
      <c r="DB14" s="840"/>
      <c r="DC14" s="840"/>
      <c r="DD14" s="840"/>
      <c r="DE14" s="840"/>
      <c r="DF14" s="840"/>
      <c r="DG14" s="840"/>
      <c r="DH14" s="840"/>
      <c r="DI14" s="840"/>
      <c r="DJ14" s="840"/>
      <c r="DK14" s="840"/>
      <c r="DL14" s="840"/>
      <c r="DM14" s="840"/>
      <c r="DN14" s="840"/>
      <c r="DO14" s="840"/>
      <c r="DP14" s="840"/>
      <c r="DQ14" s="840"/>
      <c r="DR14" s="840"/>
      <c r="DS14" s="840"/>
      <c r="DT14" s="840"/>
      <c r="DU14" s="840"/>
      <c r="DV14" s="840"/>
      <c r="DW14" s="840"/>
      <c r="DX14" s="840"/>
      <c r="DY14" s="840"/>
    </row>
    <row r="15" ht="18" spans="1:129">
      <c r="A15" s="820" t="s">
        <v>3291</v>
      </c>
      <c r="B15" s="793" t="s">
        <v>251</v>
      </c>
      <c r="C15" s="793" t="s">
        <v>251</v>
      </c>
      <c r="D15" s="813" t="s">
        <v>251</v>
      </c>
      <c r="E15" s="818" t="s">
        <v>251</v>
      </c>
      <c r="F15" s="813" t="s">
        <v>251</v>
      </c>
      <c r="G15" s="821" t="s">
        <v>251</v>
      </c>
      <c r="H15" s="822" t="s">
        <v>251</v>
      </c>
      <c r="I15" s="851"/>
      <c r="J15" s="852"/>
      <c r="K15" s="840"/>
      <c r="L15" s="840"/>
      <c r="M15" s="840"/>
      <c r="N15" s="840"/>
      <c r="O15" s="840"/>
      <c r="P15" s="840"/>
      <c r="Q15" s="840"/>
      <c r="R15" s="840"/>
      <c r="S15" s="840"/>
      <c r="T15" s="840"/>
      <c r="U15" s="840"/>
      <c r="V15" s="840"/>
      <c r="W15" s="840"/>
      <c r="X15" s="840"/>
      <c r="Y15" s="840"/>
      <c r="Z15" s="840"/>
      <c r="AA15" s="840"/>
      <c r="AB15" s="840"/>
      <c r="AC15" s="840"/>
      <c r="AD15" s="840"/>
      <c r="AE15" s="840"/>
      <c r="AF15" s="840"/>
      <c r="AG15" s="840"/>
      <c r="AH15" s="840"/>
      <c r="AI15" s="840"/>
      <c r="AJ15" s="840"/>
      <c r="AK15" s="840"/>
      <c r="AL15" s="840"/>
      <c r="AM15" s="840"/>
      <c r="AN15" s="840"/>
      <c r="AO15" s="840"/>
      <c r="AP15" s="840"/>
      <c r="AQ15" s="840"/>
      <c r="AR15" s="840"/>
      <c r="AS15" s="840"/>
      <c r="AT15" s="840"/>
      <c r="AU15" s="840"/>
      <c r="AV15" s="840"/>
      <c r="AW15" s="840"/>
      <c r="AX15" s="840"/>
      <c r="AY15" s="840"/>
      <c r="AZ15" s="840"/>
      <c r="BA15" s="840"/>
      <c r="BB15" s="840"/>
      <c r="BC15" s="840"/>
      <c r="BD15" s="840"/>
      <c r="BE15" s="840"/>
      <c r="BF15" s="840"/>
      <c r="BG15" s="840"/>
      <c r="BH15" s="840"/>
      <c r="BI15" s="840"/>
      <c r="BJ15" s="840"/>
      <c r="BK15" s="840"/>
      <c r="BL15" s="840"/>
      <c r="BM15" s="840"/>
      <c r="BN15" s="840"/>
      <c r="BO15" s="840"/>
      <c r="BP15" s="840"/>
      <c r="BQ15" s="840"/>
      <c r="BR15" s="840"/>
      <c r="BS15" s="840"/>
      <c r="BT15" s="840"/>
      <c r="BU15" s="840"/>
      <c r="BV15" s="840"/>
      <c r="BW15" s="840"/>
      <c r="BX15" s="840"/>
      <c r="BY15" s="840"/>
      <c r="BZ15" s="840"/>
      <c r="CA15" s="840"/>
      <c r="CB15" s="840"/>
      <c r="CC15" s="840"/>
      <c r="CD15" s="840"/>
      <c r="CE15" s="840"/>
      <c r="CF15" s="840"/>
      <c r="CG15" s="840"/>
      <c r="CH15" s="840"/>
      <c r="CI15" s="840"/>
      <c r="CJ15" s="840"/>
      <c r="CK15" s="840"/>
      <c r="CL15" s="840"/>
      <c r="CM15" s="840"/>
      <c r="CN15" s="840"/>
      <c r="CO15" s="840"/>
      <c r="CP15" s="840"/>
      <c r="CQ15" s="840"/>
      <c r="CR15" s="840"/>
      <c r="CS15" s="840"/>
      <c r="CT15" s="840"/>
      <c r="CU15" s="840"/>
      <c r="CV15" s="840"/>
      <c r="CW15" s="840"/>
      <c r="CX15" s="840"/>
      <c r="CY15" s="840"/>
      <c r="CZ15" s="840"/>
      <c r="DA15" s="840"/>
      <c r="DB15" s="840"/>
      <c r="DC15" s="840"/>
      <c r="DD15" s="840"/>
      <c r="DE15" s="840"/>
      <c r="DF15" s="840"/>
      <c r="DG15" s="840"/>
      <c r="DH15" s="840"/>
      <c r="DI15" s="840"/>
      <c r="DJ15" s="840"/>
      <c r="DK15" s="840"/>
      <c r="DL15" s="840"/>
      <c r="DM15" s="840"/>
      <c r="DN15" s="840"/>
      <c r="DO15" s="840"/>
      <c r="DP15" s="840"/>
      <c r="DQ15" s="840"/>
      <c r="DR15" s="840"/>
      <c r="DS15" s="840"/>
      <c r="DT15" s="840"/>
      <c r="DU15" s="840"/>
      <c r="DV15" s="840"/>
      <c r="DW15" s="840"/>
      <c r="DX15" s="840"/>
      <c r="DY15" s="840"/>
    </row>
    <row r="16" ht="18.75" spans="1:129">
      <c r="A16" s="812" t="s">
        <v>3292</v>
      </c>
      <c r="B16" s="793" t="s">
        <v>251</v>
      </c>
      <c r="C16" s="793" t="s">
        <v>251</v>
      </c>
      <c r="D16" s="793" t="s">
        <v>251</v>
      </c>
      <c r="E16" s="814">
        <v>19.5</v>
      </c>
      <c r="F16" s="814">
        <v>15.8</v>
      </c>
      <c r="G16" s="814">
        <v>15.3</v>
      </c>
      <c r="H16" s="815">
        <v>14.6</v>
      </c>
      <c r="I16" s="851"/>
      <c r="J16" s="852"/>
      <c r="K16" s="840"/>
      <c r="L16" s="840"/>
      <c r="M16" s="840"/>
      <c r="N16" s="840"/>
      <c r="O16" s="840"/>
      <c r="P16" s="840"/>
      <c r="Q16" s="840"/>
      <c r="R16" s="840"/>
      <c r="S16" s="840"/>
      <c r="T16" s="840"/>
      <c r="U16" s="840"/>
      <c r="V16" s="840"/>
      <c r="W16" s="840"/>
      <c r="X16" s="840"/>
      <c r="Y16" s="840"/>
      <c r="Z16" s="840"/>
      <c r="AA16" s="840"/>
      <c r="AB16" s="840"/>
      <c r="AC16" s="840"/>
      <c r="AD16" s="840"/>
      <c r="AE16" s="840"/>
      <c r="AF16" s="840"/>
      <c r="AG16" s="840"/>
      <c r="AH16" s="840"/>
      <c r="AI16" s="840"/>
      <c r="AJ16" s="840"/>
      <c r="AK16" s="840"/>
      <c r="AL16" s="840"/>
      <c r="AM16" s="840"/>
      <c r="AN16" s="840"/>
      <c r="AO16" s="840"/>
      <c r="AP16" s="840"/>
      <c r="AQ16" s="840"/>
      <c r="AR16" s="840"/>
      <c r="AS16" s="840"/>
      <c r="AT16" s="840"/>
      <c r="AU16" s="840"/>
      <c r="AV16" s="840"/>
      <c r="AW16" s="840"/>
      <c r="AX16" s="840"/>
      <c r="AY16" s="840"/>
      <c r="AZ16" s="840"/>
      <c r="BA16" s="840"/>
      <c r="BB16" s="840"/>
      <c r="BC16" s="840"/>
      <c r="BD16" s="840"/>
      <c r="BE16" s="840"/>
      <c r="BF16" s="840"/>
      <c r="BG16" s="840"/>
      <c r="BH16" s="840"/>
      <c r="BI16" s="840"/>
      <c r="BJ16" s="840"/>
      <c r="BK16" s="840"/>
      <c r="BL16" s="840"/>
      <c r="BM16" s="840"/>
      <c r="BN16" s="840"/>
      <c r="BO16" s="840"/>
      <c r="BP16" s="840"/>
      <c r="BQ16" s="840"/>
      <c r="BR16" s="840"/>
      <c r="BS16" s="840"/>
      <c r="BT16" s="840"/>
      <c r="BU16" s="840"/>
      <c r="BV16" s="840"/>
      <c r="BW16" s="840"/>
      <c r="BX16" s="840"/>
      <c r="BY16" s="840"/>
      <c r="BZ16" s="840"/>
      <c r="CA16" s="840"/>
      <c r="CB16" s="840"/>
      <c r="CC16" s="840"/>
      <c r="CD16" s="840"/>
      <c r="CE16" s="840"/>
      <c r="CF16" s="840"/>
      <c r="CG16" s="840"/>
      <c r="CH16" s="840"/>
      <c r="CI16" s="840"/>
      <c r="CJ16" s="840"/>
      <c r="CK16" s="840"/>
      <c r="CL16" s="840"/>
      <c r="CM16" s="840"/>
      <c r="CN16" s="840"/>
      <c r="CO16" s="840"/>
      <c r="CP16" s="840"/>
      <c r="CQ16" s="840"/>
      <c r="CR16" s="840"/>
      <c r="CS16" s="840"/>
      <c r="CT16" s="840"/>
      <c r="CU16" s="840"/>
      <c r="CV16" s="840"/>
      <c r="CW16" s="840"/>
      <c r="CX16" s="840"/>
      <c r="CY16" s="840"/>
      <c r="CZ16" s="840"/>
      <c r="DA16" s="840"/>
      <c r="DB16" s="840"/>
      <c r="DC16" s="840"/>
      <c r="DD16" s="840"/>
      <c r="DE16" s="840"/>
      <c r="DF16" s="840"/>
      <c r="DG16" s="840"/>
      <c r="DH16" s="840"/>
      <c r="DI16" s="840"/>
      <c r="DJ16" s="840"/>
      <c r="DK16" s="840"/>
      <c r="DL16" s="840"/>
      <c r="DM16" s="840"/>
      <c r="DN16" s="840"/>
      <c r="DO16" s="840"/>
      <c r="DP16" s="840"/>
      <c r="DQ16" s="840"/>
      <c r="DR16" s="840"/>
      <c r="DS16" s="840"/>
      <c r="DT16" s="840"/>
      <c r="DU16" s="840"/>
      <c r="DV16" s="840"/>
      <c r="DW16" s="840"/>
      <c r="DX16" s="840"/>
      <c r="DY16" s="840"/>
    </row>
    <row r="17" ht="17.25" spans="1:129">
      <c r="A17" s="823" t="s">
        <v>3293</v>
      </c>
      <c r="B17" s="824">
        <v>40.5</v>
      </c>
      <c r="C17" s="824">
        <v>39.42</v>
      </c>
      <c r="D17" s="824">
        <v>38.7</v>
      </c>
      <c r="E17" s="825">
        <v>37.44</v>
      </c>
      <c r="F17" s="825">
        <v>36</v>
      </c>
      <c r="G17" s="825">
        <v>35.1</v>
      </c>
      <c r="H17" s="825">
        <v>34.83</v>
      </c>
      <c r="I17" s="853" t="s">
        <v>3322</v>
      </c>
      <c r="J17" s="852"/>
      <c r="K17" s="840"/>
      <c r="L17" s="840"/>
      <c r="M17" s="840"/>
      <c r="N17" s="840"/>
      <c r="O17" s="840"/>
      <c r="P17" s="840"/>
      <c r="Q17" s="840"/>
      <c r="R17" s="840"/>
      <c r="S17" s="840"/>
      <c r="T17" s="840"/>
      <c r="U17" s="840"/>
      <c r="V17" s="840"/>
      <c r="W17" s="840"/>
      <c r="X17" s="840"/>
      <c r="Y17" s="840"/>
      <c r="Z17" s="840"/>
      <c r="AA17" s="840"/>
      <c r="AB17" s="840"/>
      <c r="AC17" s="840"/>
      <c r="AD17" s="840"/>
      <c r="AE17" s="840"/>
      <c r="AF17" s="840"/>
      <c r="AG17" s="840"/>
      <c r="AH17" s="840"/>
      <c r="AI17" s="840"/>
      <c r="AJ17" s="840"/>
      <c r="AK17" s="840"/>
      <c r="AL17" s="840"/>
      <c r="AM17" s="840"/>
      <c r="AN17" s="840"/>
      <c r="AO17" s="840"/>
      <c r="AP17" s="840"/>
      <c r="AQ17" s="840"/>
      <c r="AR17" s="840"/>
      <c r="AS17" s="840"/>
      <c r="AT17" s="840"/>
      <c r="AU17" s="840"/>
      <c r="AV17" s="840"/>
      <c r="AW17" s="840"/>
      <c r="AX17" s="840"/>
      <c r="AY17" s="840"/>
      <c r="AZ17" s="840"/>
      <c r="BA17" s="840"/>
      <c r="BB17" s="840"/>
      <c r="BC17" s="840"/>
      <c r="BD17" s="840"/>
      <c r="BE17" s="840"/>
      <c r="BF17" s="840"/>
      <c r="BG17" s="840"/>
      <c r="BH17" s="840"/>
      <c r="BI17" s="840"/>
      <c r="BJ17" s="840"/>
      <c r="BK17" s="840"/>
      <c r="BL17" s="840"/>
      <c r="BM17" s="840"/>
      <c r="BN17" s="840"/>
      <c r="BO17" s="840"/>
      <c r="BP17" s="840"/>
      <c r="BQ17" s="840"/>
      <c r="BR17" s="840"/>
      <c r="BS17" s="840"/>
      <c r="BT17" s="840"/>
      <c r="BU17" s="840"/>
      <c r="BV17" s="840"/>
      <c r="BW17" s="840"/>
      <c r="BX17" s="840"/>
      <c r="BY17" s="840"/>
      <c r="BZ17" s="840"/>
      <c r="CA17" s="840"/>
      <c r="CB17" s="840"/>
      <c r="CC17" s="840"/>
      <c r="CD17" s="840"/>
      <c r="CE17" s="840"/>
      <c r="CF17" s="840"/>
      <c r="CG17" s="840"/>
      <c r="CH17" s="840"/>
      <c r="CI17" s="840"/>
      <c r="CJ17" s="840"/>
      <c r="CK17" s="840"/>
      <c r="CL17" s="840"/>
      <c r="CM17" s="840"/>
      <c r="CN17" s="840"/>
      <c r="CO17" s="840"/>
      <c r="CP17" s="840"/>
      <c r="CQ17" s="840"/>
      <c r="CR17" s="840"/>
      <c r="CS17" s="840"/>
      <c r="CT17" s="840"/>
      <c r="CU17" s="840"/>
      <c r="CV17" s="840"/>
      <c r="CW17" s="840"/>
      <c r="CX17" s="840"/>
      <c r="CY17" s="840"/>
      <c r="CZ17" s="840"/>
      <c r="DA17" s="840"/>
      <c r="DB17" s="840"/>
      <c r="DC17" s="840"/>
      <c r="DD17" s="840"/>
      <c r="DE17" s="840"/>
      <c r="DF17" s="840"/>
      <c r="DG17" s="840"/>
      <c r="DH17" s="840"/>
      <c r="DI17" s="840"/>
      <c r="DJ17" s="840"/>
      <c r="DK17" s="840"/>
      <c r="DL17" s="840"/>
      <c r="DM17" s="840"/>
      <c r="DN17" s="840"/>
      <c r="DO17" s="840"/>
      <c r="DP17" s="840"/>
      <c r="DQ17" s="840"/>
      <c r="DR17" s="840"/>
      <c r="DS17" s="840"/>
      <c r="DT17" s="840"/>
      <c r="DU17" s="840"/>
      <c r="DV17" s="840"/>
      <c r="DW17" s="840"/>
      <c r="DX17" s="840"/>
      <c r="DY17" s="840"/>
    </row>
    <row r="18" ht="17.25" spans="1:129">
      <c r="A18" s="823" t="s">
        <v>3294</v>
      </c>
      <c r="B18" s="824">
        <v>41.22</v>
      </c>
      <c r="C18" s="824">
        <v>40.23</v>
      </c>
      <c r="D18" s="824">
        <v>39.42</v>
      </c>
      <c r="E18" s="825">
        <v>38.07</v>
      </c>
      <c r="F18" s="825">
        <v>36.81</v>
      </c>
      <c r="G18" s="825">
        <v>35.82</v>
      </c>
      <c r="H18" s="825">
        <v>35.46</v>
      </c>
      <c r="I18" s="854"/>
      <c r="J18" s="852"/>
      <c r="K18" s="840"/>
      <c r="L18" s="840"/>
      <c r="M18" s="840"/>
      <c r="N18" s="840"/>
      <c r="O18" s="840"/>
      <c r="P18" s="840"/>
      <c r="Q18" s="840"/>
      <c r="R18" s="840"/>
      <c r="S18" s="840"/>
      <c r="T18" s="840"/>
      <c r="U18" s="840"/>
      <c r="V18" s="840"/>
      <c r="W18" s="840"/>
      <c r="X18" s="840"/>
      <c r="Y18" s="840"/>
      <c r="Z18" s="840"/>
      <c r="AA18" s="840"/>
      <c r="AB18" s="840"/>
      <c r="AC18" s="840"/>
      <c r="AD18" s="840"/>
      <c r="AE18" s="840"/>
      <c r="AF18" s="840"/>
      <c r="AG18" s="840"/>
      <c r="AH18" s="840"/>
      <c r="AI18" s="840"/>
      <c r="AJ18" s="840"/>
      <c r="AK18" s="840"/>
      <c r="AL18" s="840"/>
      <c r="AM18" s="840"/>
      <c r="AN18" s="840"/>
      <c r="AO18" s="840"/>
      <c r="AP18" s="840"/>
      <c r="AQ18" s="840"/>
      <c r="AR18" s="840"/>
      <c r="AS18" s="840"/>
      <c r="AT18" s="840"/>
      <c r="AU18" s="840"/>
      <c r="AV18" s="840"/>
      <c r="AW18" s="840"/>
      <c r="AX18" s="840"/>
      <c r="AY18" s="840"/>
      <c r="AZ18" s="840"/>
      <c r="BA18" s="840"/>
      <c r="BB18" s="840"/>
      <c r="BC18" s="840"/>
      <c r="BD18" s="840"/>
      <c r="BE18" s="840"/>
      <c r="BF18" s="840"/>
      <c r="BG18" s="840"/>
      <c r="BH18" s="840"/>
      <c r="BI18" s="840"/>
      <c r="BJ18" s="840"/>
      <c r="BK18" s="840"/>
      <c r="BL18" s="840"/>
      <c r="BM18" s="840"/>
      <c r="BN18" s="840"/>
      <c r="BO18" s="840"/>
      <c r="BP18" s="840"/>
      <c r="BQ18" s="840"/>
      <c r="BR18" s="840"/>
      <c r="BS18" s="840"/>
      <c r="BT18" s="840"/>
      <c r="BU18" s="840"/>
      <c r="BV18" s="840"/>
      <c r="BW18" s="840"/>
      <c r="BX18" s="840"/>
      <c r="BY18" s="840"/>
      <c r="BZ18" s="840"/>
      <c r="CA18" s="840"/>
      <c r="CB18" s="840"/>
      <c r="CC18" s="840"/>
      <c r="CD18" s="840"/>
      <c r="CE18" s="840"/>
      <c r="CF18" s="840"/>
      <c r="CG18" s="840"/>
      <c r="CH18" s="840"/>
      <c r="CI18" s="840"/>
      <c r="CJ18" s="840"/>
      <c r="CK18" s="840"/>
      <c r="CL18" s="840"/>
      <c r="CM18" s="840"/>
      <c r="CN18" s="840"/>
      <c r="CO18" s="840"/>
      <c r="CP18" s="840"/>
      <c r="CQ18" s="840"/>
      <c r="CR18" s="840"/>
      <c r="CS18" s="840"/>
      <c r="CT18" s="840"/>
      <c r="CU18" s="840"/>
      <c r="CV18" s="840"/>
      <c r="CW18" s="840"/>
      <c r="CX18" s="840"/>
      <c r="CY18" s="840"/>
      <c r="CZ18" s="840"/>
      <c r="DA18" s="840"/>
      <c r="DB18" s="840"/>
      <c r="DC18" s="840"/>
      <c r="DD18" s="840"/>
      <c r="DE18" s="840"/>
      <c r="DF18" s="840"/>
      <c r="DG18" s="840"/>
      <c r="DH18" s="840"/>
      <c r="DI18" s="840"/>
      <c r="DJ18" s="840"/>
      <c r="DK18" s="840"/>
      <c r="DL18" s="840"/>
      <c r="DM18" s="840"/>
      <c r="DN18" s="840"/>
      <c r="DO18" s="840"/>
      <c r="DP18" s="840"/>
      <c r="DQ18" s="840"/>
      <c r="DR18" s="840"/>
      <c r="DS18" s="840"/>
      <c r="DT18" s="840"/>
      <c r="DU18" s="840"/>
      <c r="DV18" s="840"/>
      <c r="DW18" s="840"/>
      <c r="DX18" s="840"/>
      <c r="DY18" s="840"/>
    </row>
    <row r="19" ht="17.25" spans="1:129">
      <c r="A19" s="823" t="s">
        <v>228</v>
      </c>
      <c r="B19" s="824">
        <v>42.66</v>
      </c>
      <c r="C19" s="824">
        <v>41.67</v>
      </c>
      <c r="D19" s="824">
        <v>40.95</v>
      </c>
      <c r="E19" s="825">
        <v>38.25</v>
      </c>
      <c r="F19" s="825">
        <v>38.07</v>
      </c>
      <c r="G19" s="825">
        <v>37.53</v>
      </c>
      <c r="H19" s="825">
        <v>37.26</v>
      </c>
      <c r="I19" s="854"/>
      <c r="J19" s="852"/>
      <c r="K19" s="840"/>
      <c r="L19" s="840"/>
      <c r="M19" s="840"/>
      <c r="O19" s="840"/>
      <c r="P19" s="840"/>
      <c r="Q19" s="840"/>
      <c r="R19" s="840"/>
      <c r="S19" s="840"/>
      <c r="T19" s="840"/>
      <c r="U19" s="840"/>
      <c r="V19" s="840"/>
      <c r="W19" s="840"/>
      <c r="X19" s="840"/>
      <c r="Y19" s="840"/>
      <c r="Z19" s="840"/>
      <c r="AA19" s="840"/>
      <c r="AB19" s="840"/>
      <c r="AC19" s="840"/>
      <c r="AD19" s="840"/>
      <c r="AE19" s="840"/>
      <c r="AF19" s="840"/>
      <c r="AG19" s="840"/>
      <c r="AH19" s="840"/>
      <c r="AI19" s="840"/>
      <c r="AJ19" s="840"/>
      <c r="AK19" s="840"/>
      <c r="AL19" s="840"/>
      <c r="AM19" s="840"/>
      <c r="AN19" s="840"/>
      <c r="AO19" s="840"/>
      <c r="AP19" s="840"/>
      <c r="AQ19" s="840"/>
      <c r="AR19" s="840"/>
      <c r="AS19" s="840"/>
      <c r="AT19" s="840"/>
      <c r="AU19" s="840"/>
      <c r="AV19" s="840"/>
      <c r="AW19" s="840"/>
      <c r="AX19" s="840"/>
      <c r="AY19" s="840"/>
      <c r="AZ19" s="840"/>
      <c r="BA19" s="840"/>
      <c r="BB19" s="840"/>
      <c r="BC19" s="840"/>
      <c r="BD19" s="840"/>
      <c r="BE19" s="840"/>
      <c r="BF19" s="840"/>
      <c r="BG19" s="840"/>
      <c r="BH19" s="840"/>
      <c r="BI19" s="840"/>
      <c r="BJ19" s="840"/>
      <c r="BK19" s="840"/>
      <c r="BL19" s="840"/>
      <c r="BM19" s="840"/>
      <c r="BN19" s="840"/>
      <c r="BO19" s="840"/>
      <c r="BP19" s="840"/>
      <c r="BQ19" s="840"/>
      <c r="BR19" s="840"/>
      <c r="BS19" s="840"/>
      <c r="BT19" s="840"/>
      <c r="BU19" s="840"/>
      <c r="BV19" s="840"/>
      <c r="BW19" s="840"/>
      <c r="BX19" s="840"/>
      <c r="BY19" s="840"/>
      <c r="BZ19" s="840"/>
      <c r="CA19" s="840"/>
      <c r="CB19" s="840"/>
      <c r="CC19" s="840"/>
      <c r="CD19" s="840"/>
      <c r="CE19" s="840"/>
      <c r="CF19" s="840"/>
      <c r="CG19" s="840"/>
      <c r="CH19" s="840"/>
      <c r="CI19" s="840"/>
      <c r="CJ19" s="840"/>
      <c r="CK19" s="840"/>
      <c r="CL19" s="840"/>
      <c r="CM19" s="840"/>
      <c r="CN19" s="840"/>
      <c r="CO19" s="840"/>
      <c r="CP19" s="840"/>
      <c r="CQ19" s="840"/>
      <c r="CR19" s="840"/>
      <c r="CS19" s="840"/>
      <c r="CT19" s="840"/>
      <c r="CU19" s="840"/>
      <c r="CV19" s="840"/>
      <c r="CW19" s="840"/>
      <c r="CX19" s="840"/>
      <c r="CY19" s="840"/>
      <c r="CZ19" s="840"/>
      <c r="DA19" s="840"/>
      <c r="DB19" s="840"/>
      <c r="DC19" s="840"/>
      <c r="DD19" s="840"/>
      <c r="DE19" s="840"/>
      <c r="DF19" s="840"/>
      <c r="DG19" s="840"/>
      <c r="DH19" s="840"/>
      <c r="DI19" s="840"/>
      <c r="DJ19" s="840"/>
      <c r="DK19" s="840"/>
      <c r="DL19" s="840"/>
      <c r="DM19" s="840"/>
      <c r="DN19" s="840"/>
      <c r="DO19" s="840"/>
      <c r="DP19" s="840"/>
      <c r="DQ19" s="840"/>
      <c r="DR19" s="840"/>
      <c r="DS19" s="840"/>
      <c r="DT19" s="840"/>
      <c r="DU19" s="840"/>
      <c r="DV19" s="840"/>
      <c r="DW19" s="840"/>
      <c r="DX19" s="840"/>
      <c r="DY19" s="840"/>
    </row>
    <row r="20" ht="17.25" spans="1:129">
      <c r="A20" s="823" t="s">
        <v>229</v>
      </c>
      <c r="B20" s="824">
        <v>42.66</v>
      </c>
      <c r="C20" s="824">
        <v>41.67</v>
      </c>
      <c r="D20" s="824">
        <v>40.95</v>
      </c>
      <c r="E20" s="825">
        <v>38.25</v>
      </c>
      <c r="F20" s="825">
        <v>38.07</v>
      </c>
      <c r="G20" s="825">
        <v>37.53</v>
      </c>
      <c r="H20" s="825">
        <v>37.26</v>
      </c>
      <c r="I20" s="855"/>
      <c r="J20" s="852"/>
      <c r="K20" s="840"/>
      <c r="L20" s="840"/>
      <c r="M20" s="840"/>
      <c r="N20" s="840"/>
      <c r="O20" s="840"/>
      <c r="P20" s="840"/>
      <c r="Q20" s="840"/>
      <c r="R20" s="840"/>
      <c r="S20" s="840"/>
      <c r="T20" s="840"/>
      <c r="U20" s="840"/>
      <c r="V20" s="840"/>
      <c r="W20" s="840"/>
      <c r="X20" s="840"/>
      <c r="Y20" s="840"/>
      <c r="Z20" s="840"/>
      <c r="AA20" s="840"/>
      <c r="AB20" s="840"/>
      <c r="AC20" s="840"/>
      <c r="AD20" s="840"/>
      <c r="AE20" s="840"/>
      <c r="AF20" s="840"/>
      <c r="AG20" s="840"/>
      <c r="AH20" s="840"/>
      <c r="AI20" s="840"/>
      <c r="AJ20" s="840"/>
      <c r="AK20" s="840"/>
      <c r="AL20" s="840"/>
      <c r="AM20" s="840"/>
      <c r="AN20" s="840"/>
      <c r="AO20" s="840"/>
      <c r="AP20" s="840"/>
      <c r="AQ20" s="840"/>
      <c r="AR20" s="840"/>
      <c r="AS20" s="840"/>
      <c r="AT20" s="840"/>
      <c r="AU20" s="840"/>
      <c r="AV20" s="840"/>
      <c r="AW20" s="840"/>
      <c r="AX20" s="840"/>
      <c r="AY20" s="840"/>
      <c r="AZ20" s="840"/>
      <c r="BA20" s="840"/>
      <c r="BB20" s="840"/>
      <c r="BC20" s="840"/>
      <c r="BD20" s="840"/>
      <c r="BE20" s="840"/>
      <c r="BF20" s="840"/>
      <c r="BG20" s="840"/>
      <c r="BH20" s="840"/>
      <c r="BI20" s="840"/>
      <c r="BJ20" s="840"/>
      <c r="BK20" s="840"/>
      <c r="BL20" s="840"/>
      <c r="BM20" s="840"/>
      <c r="BN20" s="840"/>
      <c r="BO20" s="840"/>
      <c r="BP20" s="840"/>
      <c r="BQ20" s="840"/>
      <c r="BR20" s="840"/>
      <c r="BS20" s="840"/>
      <c r="BT20" s="840"/>
      <c r="BU20" s="840"/>
      <c r="BV20" s="840"/>
      <c r="BW20" s="840"/>
      <c r="BX20" s="840"/>
      <c r="BY20" s="840"/>
      <c r="BZ20" s="840"/>
      <c r="CA20" s="840"/>
      <c r="CB20" s="840"/>
      <c r="CC20" s="840"/>
      <c r="CD20" s="840"/>
      <c r="CE20" s="840"/>
      <c r="CF20" s="840"/>
      <c r="CG20" s="840"/>
      <c r="CH20" s="840"/>
      <c r="CI20" s="840"/>
      <c r="CJ20" s="840"/>
      <c r="CK20" s="840"/>
      <c r="CL20" s="840"/>
      <c r="CM20" s="840"/>
      <c r="CN20" s="840"/>
      <c r="CO20" s="840"/>
      <c r="CP20" s="840"/>
      <c r="CQ20" s="840"/>
      <c r="CR20" s="840"/>
      <c r="CS20" s="840"/>
      <c r="CT20" s="840"/>
      <c r="CU20" s="840"/>
      <c r="CV20" s="840"/>
      <c r="CW20" s="840"/>
      <c r="CX20" s="840"/>
      <c r="CY20" s="840"/>
      <c r="CZ20" s="840"/>
      <c r="DA20" s="840"/>
      <c r="DB20" s="840"/>
      <c r="DC20" s="840"/>
      <c r="DD20" s="840"/>
      <c r="DE20" s="840"/>
      <c r="DF20" s="840"/>
      <c r="DG20" s="840"/>
      <c r="DH20" s="840"/>
      <c r="DI20" s="840"/>
      <c r="DJ20" s="840"/>
      <c r="DK20" s="840"/>
      <c r="DL20" s="840"/>
      <c r="DM20" s="840"/>
      <c r="DN20" s="840"/>
      <c r="DO20" s="840"/>
      <c r="DP20" s="840"/>
      <c r="DQ20" s="840"/>
      <c r="DR20" s="840"/>
      <c r="DS20" s="840"/>
      <c r="DT20" s="840"/>
      <c r="DU20" s="840"/>
      <c r="DV20" s="840"/>
      <c r="DW20" s="840"/>
      <c r="DX20" s="840"/>
      <c r="DY20" s="840"/>
    </row>
    <row r="21" ht="28.5" customHeight="1" spans="1:129">
      <c r="A21" s="809" t="s">
        <v>3295</v>
      </c>
      <c r="B21" s="826">
        <v>33.975</v>
      </c>
      <c r="C21" s="826">
        <v>30.195</v>
      </c>
      <c r="D21" s="826">
        <v>30.195</v>
      </c>
      <c r="E21" s="826">
        <v>29.655</v>
      </c>
      <c r="F21" s="826">
        <v>28.485</v>
      </c>
      <c r="G21" s="826">
        <v>27.405</v>
      </c>
      <c r="H21" s="826">
        <v>26.955</v>
      </c>
      <c r="I21" s="849" t="s">
        <v>3323</v>
      </c>
      <c r="J21" s="852"/>
      <c r="K21" s="840"/>
      <c r="L21" s="840"/>
      <c r="M21" s="840"/>
      <c r="N21" s="840"/>
      <c r="O21" s="840"/>
      <c r="P21" s="840"/>
      <c r="Q21" s="840"/>
      <c r="R21" s="840"/>
      <c r="S21" s="840"/>
      <c r="T21" s="840"/>
      <c r="U21" s="840"/>
      <c r="V21" s="840"/>
      <c r="W21" s="840"/>
      <c r="X21" s="840"/>
      <c r="Y21" s="840"/>
      <c r="Z21" s="840"/>
      <c r="AA21" s="840"/>
      <c r="AB21" s="840"/>
      <c r="AC21" s="840"/>
      <c r="AD21" s="840"/>
      <c r="AE21" s="840"/>
      <c r="AF21" s="840"/>
      <c r="AG21" s="840"/>
      <c r="AH21" s="840"/>
      <c r="AI21" s="840"/>
      <c r="AJ21" s="840"/>
      <c r="AK21" s="840"/>
      <c r="AL21" s="840"/>
      <c r="AM21" s="840"/>
      <c r="AN21" s="840"/>
      <c r="AO21" s="840"/>
      <c r="AP21" s="840"/>
      <c r="AQ21" s="840"/>
      <c r="AR21" s="840"/>
      <c r="AS21" s="840"/>
      <c r="AT21" s="840"/>
      <c r="AU21" s="840"/>
      <c r="AV21" s="840"/>
      <c r="AW21" s="840"/>
      <c r="AX21" s="840"/>
      <c r="AY21" s="840"/>
      <c r="AZ21" s="840"/>
      <c r="BA21" s="840"/>
      <c r="BB21" s="840"/>
      <c r="BC21" s="840"/>
      <c r="BD21" s="840"/>
      <c r="BE21" s="840"/>
      <c r="BF21" s="840"/>
      <c r="BG21" s="840"/>
      <c r="BH21" s="840"/>
      <c r="BI21" s="840"/>
      <c r="BJ21" s="840"/>
      <c r="BK21" s="840"/>
      <c r="BL21" s="840"/>
      <c r="BM21" s="840"/>
      <c r="BN21" s="840"/>
      <c r="BO21" s="840"/>
      <c r="BP21" s="840"/>
      <c r="BQ21" s="840"/>
      <c r="BR21" s="840"/>
      <c r="BS21" s="840"/>
      <c r="BT21" s="840"/>
      <c r="BU21" s="840"/>
      <c r="BV21" s="840"/>
      <c r="BW21" s="840"/>
      <c r="BX21" s="840"/>
      <c r="BY21" s="840"/>
      <c r="BZ21" s="840"/>
      <c r="CA21" s="840"/>
      <c r="CB21" s="840"/>
      <c r="CC21" s="840"/>
      <c r="CD21" s="840"/>
      <c r="CE21" s="840"/>
      <c r="CF21" s="840"/>
      <c r="CG21" s="840"/>
      <c r="CH21" s="840"/>
      <c r="CI21" s="840"/>
      <c r="CJ21" s="840"/>
      <c r="CK21" s="840"/>
      <c r="CL21" s="840"/>
      <c r="CM21" s="840"/>
      <c r="CN21" s="840"/>
      <c r="CO21" s="840"/>
      <c r="CP21" s="840"/>
      <c r="CQ21" s="840"/>
      <c r="CR21" s="840"/>
      <c r="CS21" s="840"/>
      <c r="CT21" s="840"/>
      <c r="CU21" s="840"/>
      <c r="CV21" s="840"/>
      <c r="CW21" s="840"/>
      <c r="CX21" s="840"/>
      <c r="CY21" s="840"/>
      <c r="CZ21" s="840"/>
      <c r="DA21" s="840"/>
      <c r="DB21" s="840"/>
      <c r="DC21" s="840"/>
      <c r="DD21" s="840"/>
      <c r="DE21" s="840"/>
      <c r="DF21" s="840"/>
      <c r="DG21" s="840"/>
      <c r="DH21" s="840"/>
      <c r="DI21" s="840"/>
      <c r="DJ21" s="840"/>
      <c r="DK21" s="840"/>
      <c r="DL21" s="840"/>
      <c r="DM21" s="840"/>
      <c r="DN21" s="840"/>
      <c r="DO21" s="840"/>
      <c r="DP21" s="840"/>
      <c r="DQ21" s="840"/>
      <c r="DR21" s="840"/>
      <c r="DS21" s="840"/>
      <c r="DT21" s="840"/>
      <c r="DU21" s="840"/>
      <c r="DV21" s="840"/>
      <c r="DW21" s="840"/>
      <c r="DX21" s="840"/>
      <c r="DY21" s="840"/>
    </row>
    <row r="22" ht="24.75" customHeight="1" spans="1:129">
      <c r="A22" s="823" t="s">
        <v>3297</v>
      </c>
      <c r="B22" s="826">
        <v>35.055</v>
      </c>
      <c r="C22" s="826">
        <v>34.155</v>
      </c>
      <c r="D22" s="826">
        <v>33.435</v>
      </c>
      <c r="E22" s="826">
        <v>32.625</v>
      </c>
      <c r="F22" s="826">
        <v>32.175</v>
      </c>
      <c r="G22" s="826">
        <v>31.545</v>
      </c>
      <c r="H22" s="826">
        <v>31.365</v>
      </c>
      <c r="I22" s="851"/>
      <c r="J22" s="856"/>
      <c r="K22" s="840"/>
      <c r="L22" s="840"/>
      <c r="M22" s="840"/>
      <c r="N22" s="840"/>
      <c r="O22" s="840"/>
      <c r="P22" s="840"/>
      <c r="Q22" s="840"/>
      <c r="R22" s="840"/>
      <c r="S22" s="840"/>
      <c r="T22" s="840"/>
      <c r="U22" s="840"/>
      <c r="V22" s="840"/>
      <c r="W22" s="840"/>
      <c r="X22" s="840"/>
      <c r="Y22" s="840"/>
      <c r="Z22" s="840"/>
      <c r="AA22" s="840"/>
      <c r="AB22" s="840"/>
      <c r="AC22" s="840"/>
      <c r="AD22" s="840"/>
      <c r="AE22" s="840"/>
      <c r="AF22" s="840"/>
      <c r="AG22" s="840"/>
      <c r="AH22" s="840"/>
      <c r="AI22" s="840"/>
      <c r="AJ22" s="840"/>
      <c r="AK22" s="840"/>
      <c r="AL22" s="840"/>
      <c r="AM22" s="840"/>
      <c r="AN22" s="840"/>
      <c r="AO22" s="840"/>
      <c r="AP22" s="840"/>
      <c r="AQ22" s="840"/>
      <c r="AR22" s="840"/>
      <c r="AS22" s="840"/>
      <c r="AT22" s="840"/>
      <c r="AU22" s="840"/>
      <c r="AV22" s="840"/>
      <c r="AW22" s="840"/>
      <c r="AX22" s="840"/>
      <c r="AY22" s="840"/>
      <c r="AZ22" s="840"/>
      <c r="BA22" s="840"/>
      <c r="BB22" s="840"/>
      <c r="BC22" s="840"/>
      <c r="BD22" s="840"/>
      <c r="BE22" s="840"/>
      <c r="BF22" s="840"/>
      <c r="BG22" s="840"/>
      <c r="BH22" s="840"/>
      <c r="BI22" s="840"/>
      <c r="BJ22" s="840"/>
      <c r="BK22" s="840"/>
      <c r="BL22" s="840"/>
      <c r="BM22" s="840"/>
      <c r="BN22" s="840"/>
      <c r="BO22" s="840"/>
      <c r="BP22" s="840"/>
      <c r="BQ22" s="840"/>
      <c r="BR22" s="840"/>
      <c r="BS22" s="840"/>
      <c r="BT22" s="840"/>
      <c r="BU22" s="840"/>
      <c r="BV22" s="840"/>
      <c r="BW22" s="840"/>
      <c r="BX22" s="840"/>
      <c r="BY22" s="840"/>
      <c r="BZ22" s="840"/>
      <c r="CA22" s="840"/>
      <c r="CB22" s="840"/>
      <c r="CC22" s="840"/>
      <c r="CD22" s="840"/>
      <c r="CE22" s="840"/>
      <c r="CF22" s="840"/>
      <c r="CG22" s="840"/>
      <c r="CH22" s="840"/>
      <c r="CI22" s="840"/>
      <c r="CJ22" s="840"/>
      <c r="CK22" s="840"/>
      <c r="CL22" s="840"/>
      <c r="CM22" s="840"/>
      <c r="CN22" s="840"/>
      <c r="CO22" s="840"/>
      <c r="CP22" s="840"/>
      <c r="CQ22" s="840"/>
      <c r="CR22" s="840"/>
      <c r="CS22" s="840"/>
      <c r="CT22" s="840"/>
      <c r="CU22" s="840"/>
      <c r="CV22" s="840"/>
      <c r="CW22" s="840"/>
      <c r="CX22" s="840"/>
      <c r="CY22" s="840"/>
      <c r="CZ22" s="840"/>
      <c r="DA22" s="840"/>
      <c r="DB22" s="840"/>
      <c r="DC22" s="840"/>
      <c r="DD22" s="840"/>
      <c r="DE22" s="840"/>
      <c r="DF22" s="840"/>
      <c r="DG22" s="840"/>
      <c r="DH22" s="840"/>
      <c r="DI22" s="840"/>
      <c r="DJ22" s="840"/>
      <c r="DK22" s="840"/>
      <c r="DL22" s="840"/>
      <c r="DM22" s="840"/>
      <c r="DN22" s="840"/>
      <c r="DO22" s="840"/>
      <c r="DP22" s="840"/>
      <c r="DQ22" s="840"/>
      <c r="DR22" s="840"/>
      <c r="DS22" s="840"/>
      <c r="DT22" s="840"/>
      <c r="DU22" s="840"/>
      <c r="DV22" s="840"/>
      <c r="DW22" s="840"/>
      <c r="DX22" s="840"/>
      <c r="DY22" s="840"/>
    </row>
    <row r="23" ht="35" customHeight="1" spans="1:129">
      <c r="A23" s="827" t="s">
        <v>3298</v>
      </c>
      <c r="B23" s="828" t="s">
        <v>251</v>
      </c>
      <c r="C23" s="828" t="s">
        <v>251</v>
      </c>
      <c r="D23" s="828" t="s">
        <v>251</v>
      </c>
      <c r="E23" s="828" t="s">
        <v>251</v>
      </c>
      <c r="F23" s="828" t="s">
        <v>251</v>
      </c>
      <c r="G23" s="828" t="s">
        <v>251</v>
      </c>
      <c r="H23" s="828" t="s">
        <v>251</v>
      </c>
      <c r="I23" s="828" t="s">
        <v>251</v>
      </c>
      <c r="J23" s="857"/>
      <c r="K23" s="840"/>
      <c r="L23" s="840"/>
      <c r="N23" s="840"/>
      <c r="O23" s="840"/>
      <c r="P23" s="840"/>
      <c r="Q23" s="840"/>
      <c r="R23" s="840"/>
      <c r="S23" s="840"/>
      <c r="T23" s="840"/>
      <c r="U23" s="840"/>
      <c r="V23" s="840"/>
      <c r="W23" s="840"/>
      <c r="X23" s="840"/>
      <c r="Y23" s="840"/>
      <c r="Z23" s="840"/>
      <c r="AA23" s="840"/>
      <c r="AB23" s="840"/>
      <c r="AC23" s="840"/>
      <c r="AD23" s="840"/>
      <c r="AE23" s="840"/>
      <c r="AF23" s="840"/>
      <c r="AG23" s="840"/>
      <c r="AH23" s="840"/>
      <c r="AI23" s="840"/>
      <c r="AJ23" s="840"/>
      <c r="AK23" s="840"/>
      <c r="AL23" s="840"/>
      <c r="AM23" s="840"/>
      <c r="AN23" s="840"/>
      <c r="AO23" s="840"/>
      <c r="AP23" s="840"/>
      <c r="AQ23" s="840"/>
      <c r="AR23" s="840"/>
      <c r="AS23" s="840"/>
      <c r="AT23" s="840"/>
      <c r="AU23" s="840"/>
      <c r="AV23" s="840"/>
      <c r="AW23" s="840"/>
      <c r="AX23" s="840"/>
      <c r="AY23" s="840"/>
      <c r="AZ23" s="840"/>
      <c r="BA23" s="840"/>
      <c r="BB23" s="840"/>
      <c r="BC23" s="840"/>
      <c r="BD23" s="840"/>
      <c r="BE23" s="840"/>
      <c r="BF23" s="840"/>
      <c r="BG23" s="840"/>
      <c r="BH23" s="840"/>
      <c r="BI23" s="840"/>
      <c r="BJ23" s="840"/>
      <c r="BK23" s="840"/>
      <c r="BL23" s="840"/>
      <c r="BM23" s="840"/>
      <c r="BN23" s="840"/>
      <c r="BO23" s="840"/>
      <c r="BP23" s="840"/>
      <c r="BQ23" s="840"/>
      <c r="BR23" s="840"/>
      <c r="BS23" s="840"/>
      <c r="BT23" s="840"/>
      <c r="BU23" s="840"/>
      <c r="BV23" s="840"/>
      <c r="BW23" s="840"/>
      <c r="BX23" s="840"/>
      <c r="BY23" s="840"/>
      <c r="BZ23" s="840"/>
      <c r="CA23" s="840"/>
      <c r="CB23" s="840"/>
      <c r="CC23" s="840"/>
      <c r="CD23" s="840"/>
      <c r="CE23" s="840"/>
      <c r="CF23" s="840"/>
      <c r="CG23" s="840"/>
      <c r="CH23" s="840"/>
      <c r="CI23" s="840"/>
      <c r="CJ23" s="840"/>
      <c r="CK23" s="840"/>
      <c r="CL23" s="840"/>
      <c r="CM23" s="840"/>
      <c r="CN23" s="840"/>
      <c r="CO23" s="840"/>
      <c r="CP23" s="840"/>
      <c r="CQ23" s="840"/>
      <c r="CR23" s="840"/>
      <c r="CS23" s="840"/>
      <c r="CT23" s="840"/>
      <c r="CU23" s="840"/>
      <c r="CV23" s="840"/>
      <c r="CW23" s="840"/>
      <c r="CX23" s="840"/>
      <c r="CY23" s="840"/>
      <c r="CZ23" s="840"/>
      <c r="DA23" s="840"/>
      <c r="DB23" s="840"/>
      <c r="DC23" s="840"/>
      <c r="DD23" s="840"/>
      <c r="DE23" s="840"/>
      <c r="DF23" s="840"/>
      <c r="DG23" s="840"/>
      <c r="DH23" s="840"/>
      <c r="DI23" s="840"/>
      <c r="DJ23" s="840"/>
      <c r="DK23" s="840"/>
      <c r="DL23" s="840"/>
      <c r="DM23" s="840"/>
      <c r="DN23" s="840"/>
      <c r="DO23" s="840"/>
      <c r="DP23" s="840"/>
      <c r="DQ23" s="840"/>
      <c r="DR23" s="840"/>
      <c r="DS23" s="840"/>
      <c r="DT23" s="840"/>
      <c r="DU23" s="840"/>
      <c r="DV23" s="840"/>
      <c r="DW23" s="840"/>
      <c r="DX23" s="840"/>
      <c r="DY23" s="840"/>
    </row>
    <row r="24" spans="1:129">
      <c r="A24" s="829" t="s">
        <v>3324</v>
      </c>
      <c r="B24" s="830"/>
      <c r="C24" s="830"/>
      <c r="D24" s="830"/>
      <c r="E24" s="830"/>
      <c r="F24" s="830"/>
      <c r="G24" s="830"/>
      <c r="H24" s="830"/>
      <c r="I24" s="830"/>
      <c r="J24" s="858"/>
      <c r="K24" s="840"/>
      <c r="L24" s="840"/>
      <c r="M24" s="840"/>
      <c r="N24" s="840"/>
      <c r="O24" s="840"/>
      <c r="P24" s="840"/>
      <c r="Q24" s="840"/>
      <c r="R24" s="840"/>
      <c r="S24" s="840"/>
      <c r="T24" s="840"/>
      <c r="U24" s="840"/>
      <c r="V24" s="840"/>
      <c r="W24" s="840"/>
      <c r="X24" s="840"/>
      <c r="Y24" s="840"/>
      <c r="Z24" s="840"/>
      <c r="AA24" s="840"/>
      <c r="AB24" s="840"/>
      <c r="AC24" s="840"/>
      <c r="AD24" s="840"/>
      <c r="AE24" s="840"/>
      <c r="AF24" s="840"/>
      <c r="AG24" s="840"/>
      <c r="AH24" s="840"/>
      <c r="AI24" s="840"/>
      <c r="AJ24" s="840"/>
      <c r="AK24" s="840"/>
      <c r="AL24" s="840"/>
      <c r="AM24" s="840"/>
      <c r="AN24" s="840"/>
      <c r="AO24" s="840"/>
      <c r="AP24" s="840"/>
      <c r="AQ24" s="840"/>
      <c r="AR24" s="840"/>
      <c r="AS24" s="840"/>
      <c r="AT24" s="840"/>
      <c r="AU24" s="840"/>
      <c r="AV24" s="840"/>
      <c r="AW24" s="840"/>
      <c r="AX24" s="840"/>
      <c r="AY24" s="840"/>
      <c r="AZ24" s="840"/>
      <c r="BA24" s="840"/>
      <c r="BB24" s="840"/>
      <c r="BC24" s="840"/>
      <c r="BD24" s="840"/>
      <c r="BE24" s="840"/>
      <c r="BF24" s="840"/>
      <c r="BG24" s="840"/>
      <c r="BH24" s="840"/>
      <c r="BI24" s="840"/>
      <c r="BJ24" s="840"/>
      <c r="BK24" s="840"/>
      <c r="BL24" s="840"/>
      <c r="BM24" s="840"/>
      <c r="BN24" s="840"/>
      <c r="BO24" s="840"/>
      <c r="BP24" s="840"/>
      <c r="BQ24" s="840"/>
      <c r="BR24" s="840"/>
      <c r="BS24" s="840"/>
      <c r="BT24" s="840"/>
      <c r="BU24" s="840"/>
      <c r="BV24" s="840"/>
      <c r="BW24" s="840"/>
      <c r="BX24" s="840"/>
      <c r="BY24" s="840"/>
      <c r="BZ24" s="840"/>
      <c r="CA24" s="840"/>
      <c r="CB24" s="840"/>
      <c r="CC24" s="840"/>
      <c r="CD24" s="840"/>
      <c r="CE24" s="840"/>
      <c r="CF24" s="840"/>
      <c r="CG24" s="840"/>
      <c r="CH24" s="840"/>
      <c r="CI24" s="840"/>
      <c r="CJ24" s="840"/>
      <c r="CK24" s="840"/>
      <c r="CL24" s="840"/>
      <c r="CM24" s="840"/>
      <c r="CN24" s="840"/>
      <c r="CO24" s="840"/>
      <c r="CP24" s="840"/>
      <c r="CQ24" s="840"/>
      <c r="CR24" s="840"/>
      <c r="CS24" s="840"/>
      <c r="CT24" s="840"/>
      <c r="CU24" s="840"/>
      <c r="CV24" s="840"/>
      <c r="CW24" s="840"/>
      <c r="CX24" s="840"/>
      <c r="CY24" s="840"/>
      <c r="CZ24" s="840"/>
      <c r="DA24" s="840"/>
      <c r="DB24" s="840"/>
      <c r="DC24" s="840"/>
      <c r="DD24" s="840"/>
      <c r="DE24" s="840"/>
      <c r="DF24" s="840"/>
      <c r="DG24" s="840"/>
      <c r="DH24" s="840"/>
      <c r="DI24" s="840"/>
      <c r="DJ24" s="840"/>
      <c r="DK24" s="840"/>
      <c r="DL24" s="840"/>
      <c r="DM24" s="840"/>
      <c r="DN24" s="840"/>
      <c r="DO24" s="840"/>
      <c r="DP24" s="840"/>
      <c r="DQ24" s="840"/>
      <c r="DR24" s="840"/>
      <c r="DS24" s="840"/>
      <c r="DT24" s="840"/>
      <c r="DU24" s="840"/>
      <c r="DV24" s="840"/>
      <c r="DW24" s="840"/>
      <c r="DX24" s="840"/>
      <c r="DY24" s="840"/>
    </row>
    <row r="25" ht="15" spans="1:129">
      <c r="A25" s="831" t="s">
        <v>259</v>
      </c>
      <c r="B25" s="832"/>
      <c r="C25" s="833"/>
      <c r="D25" s="834"/>
      <c r="E25" s="834"/>
      <c r="F25" s="834"/>
      <c r="G25" s="831"/>
      <c r="H25" s="831"/>
      <c r="I25" s="859"/>
      <c r="J25" s="860"/>
      <c r="K25" s="860"/>
      <c r="L25" s="860"/>
      <c r="M25" s="860"/>
      <c r="N25" s="860"/>
      <c r="O25" s="860"/>
      <c r="P25" s="860"/>
      <c r="Q25" s="860"/>
      <c r="R25" s="860"/>
      <c r="S25" s="860"/>
      <c r="T25" s="860"/>
      <c r="U25" s="860"/>
      <c r="V25" s="860"/>
      <c r="W25" s="860"/>
      <c r="X25" s="860"/>
      <c r="Y25" s="860"/>
      <c r="Z25" s="860"/>
      <c r="AA25" s="860"/>
      <c r="AB25" s="860"/>
      <c r="AC25" s="860"/>
      <c r="AD25" s="860"/>
      <c r="AE25" s="860"/>
      <c r="AF25" s="860"/>
      <c r="AG25" s="860"/>
      <c r="AH25" s="860"/>
      <c r="AI25" s="860"/>
      <c r="AJ25" s="860"/>
      <c r="AK25" s="860"/>
      <c r="AL25" s="860"/>
      <c r="AM25" s="860"/>
      <c r="AN25" s="860"/>
      <c r="AO25" s="860"/>
      <c r="AP25" s="860"/>
      <c r="AQ25" s="860"/>
      <c r="AR25" s="860"/>
      <c r="AS25" s="860"/>
      <c r="AT25" s="860"/>
      <c r="AU25" s="860"/>
      <c r="AV25" s="860"/>
      <c r="AW25" s="860"/>
      <c r="AX25" s="860"/>
      <c r="AY25" s="860"/>
      <c r="AZ25" s="860"/>
      <c r="BA25" s="860"/>
      <c r="BB25" s="860"/>
      <c r="BC25" s="860"/>
      <c r="BD25" s="860"/>
      <c r="BE25" s="860"/>
      <c r="BF25" s="860"/>
      <c r="BG25" s="860"/>
      <c r="BH25" s="860"/>
      <c r="BI25" s="860"/>
      <c r="BJ25" s="860"/>
      <c r="BK25" s="860"/>
      <c r="BL25" s="860"/>
      <c r="BM25" s="860"/>
      <c r="BN25" s="860"/>
      <c r="BO25" s="860"/>
      <c r="BP25" s="860"/>
      <c r="BQ25" s="860"/>
      <c r="BR25" s="860"/>
      <c r="BS25" s="860"/>
      <c r="BT25" s="860"/>
      <c r="BU25" s="860"/>
      <c r="BV25" s="860"/>
      <c r="BW25" s="860"/>
      <c r="BX25" s="860"/>
      <c r="BY25" s="860"/>
      <c r="BZ25" s="860"/>
      <c r="CA25" s="860"/>
      <c r="CB25" s="860"/>
      <c r="CC25" s="860"/>
      <c r="CD25" s="860"/>
      <c r="CE25" s="860"/>
      <c r="CF25" s="860"/>
      <c r="CG25" s="860"/>
      <c r="CH25" s="860"/>
      <c r="CI25" s="860"/>
      <c r="CJ25" s="860"/>
      <c r="CK25" s="860"/>
      <c r="CL25" s="860"/>
      <c r="CM25" s="860"/>
      <c r="CN25" s="860"/>
      <c r="CO25" s="860"/>
      <c r="CP25" s="860"/>
      <c r="CQ25" s="860"/>
      <c r="CR25" s="860"/>
      <c r="CS25" s="860"/>
      <c r="CT25" s="860"/>
      <c r="CU25" s="860"/>
      <c r="CV25" s="860"/>
      <c r="CW25" s="860"/>
      <c r="CX25" s="860"/>
      <c r="CY25" s="860"/>
      <c r="CZ25" s="860"/>
      <c r="DA25" s="860"/>
      <c r="DB25" s="860"/>
      <c r="DC25" s="860"/>
      <c r="DD25" s="860"/>
      <c r="DE25" s="860"/>
      <c r="DF25" s="860"/>
      <c r="DG25" s="860"/>
      <c r="DH25" s="860"/>
      <c r="DI25" s="860"/>
      <c r="DJ25" s="860"/>
      <c r="DK25" s="860"/>
      <c r="DL25" s="860"/>
      <c r="DM25" s="860"/>
      <c r="DN25" s="860"/>
      <c r="DO25" s="860"/>
      <c r="DP25" s="860"/>
      <c r="DQ25" s="860"/>
      <c r="DR25" s="860"/>
      <c r="DS25" s="860"/>
      <c r="DT25" s="860"/>
      <c r="DU25" s="860"/>
      <c r="DV25" s="860"/>
      <c r="DW25" s="860"/>
      <c r="DX25" s="860"/>
      <c r="DY25" s="860"/>
    </row>
    <row r="26" ht="15" spans="1:129">
      <c r="A26" s="835" t="s">
        <v>3301</v>
      </c>
      <c r="B26" s="835"/>
      <c r="C26" s="835"/>
      <c r="D26" s="835"/>
      <c r="E26" s="835"/>
      <c r="F26" s="835"/>
      <c r="G26" s="835"/>
      <c r="H26" s="835"/>
      <c r="I26" s="835"/>
      <c r="J26" s="860"/>
      <c r="K26" s="860"/>
      <c r="L26" s="860"/>
      <c r="M26" s="860"/>
      <c r="N26" s="860"/>
      <c r="O26" s="860"/>
      <c r="P26" s="860"/>
      <c r="Q26" s="860"/>
      <c r="R26" s="860"/>
      <c r="S26" s="860"/>
      <c r="T26" s="860"/>
      <c r="U26" s="860"/>
      <c r="V26" s="860"/>
      <c r="W26" s="860"/>
      <c r="X26" s="860"/>
      <c r="Y26" s="860"/>
      <c r="Z26" s="860"/>
      <c r="AA26" s="860"/>
      <c r="AB26" s="860"/>
      <c r="AC26" s="860"/>
      <c r="AD26" s="860"/>
      <c r="AE26" s="860"/>
      <c r="AF26" s="860"/>
      <c r="AG26" s="860"/>
      <c r="AH26" s="860"/>
      <c r="AI26" s="860"/>
      <c r="AJ26" s="860"/>
      <c r="AK26" s="860"/>
      <c r="AL26" s="860"/>
      <c r="AM26" s="860"/>
      <c r="AN26" s="860"/>
      <c r="AO26" s="860"/>
      <c r="AP26" s="860"/>
      <c r="AQ26" s="860"/>
      <c r="AR26" s="860"/>
      <c r="AS26" s="860"/>
      <c r="AT26" s="860"/>
      <c r="AU26" s="860"/>
      <c r="AV26" s="860"/>
      <c r="AW26" s="860"/>
      <c r="AX26" s="860"/>
      <c r="AY26" s="860"/>
      <c r="AZ26" s="860"/>
      <c r="BA26" s="860"/>
      <c r="BB26" s="860"/>
      <c r="BC26" s="860"/>
      <c r="BD26" s="860"/>
      <c r="BE26" s="860"/>
      <c r="BF26" s="860"/>
      <c r="BG26" s="860"/>
      <c r="BH26" s="860"/>
      <c r="BI26" s="860"/>
      <c r="BJ26" s="860"/>
      <c r="BK26" s="860"/>
      <c r="BL26" s="860"/>
      <c r="BM26" s="860"/>
      <c r="BN26" s="860"/>
      <c r="BO26" s="860"/>
      <c r="BP26" s="860"/>
      <c r="BQ26" s="860"/>
      <c r="BR26" s="860"/>
      <c r="BS26" s="860"/>
      <c r="BT26" s="860"/>
      <c r="BU26" s="860"/>
      <c r="BV26" s="860"/>
      <c r="BW26" s="860"/>
      <c r="BX26" s="860"/>
      <c r="BY26" s="860"/>
      <c r="BZ26" s="860"/>
      <c r="CA26" s="860"/>
      <c r="CB26" s="860"/>
      <c r="CC26" s="860"/>
      <c r="CD26" s="860"/>
      <c r="CE26" s="860"/>
      <c r="CF26" s="860"/>
      <c r="CG26" s="860"/>
      <c r="CH26" s="860"/>
      <c r="CI26" s="860"/>
      <c r="CJ26" s="860"/>
      <c r="CK26" s="860"/>
      <c r="CL26" s="860"/>
      <c r="CM26" s="860"/>
      <c r="CN26" s="860"/>
      <c r="CO26" s="860"/>
      <c r="CP26" s="860"/>
      <c r="CQ26" s="860"/>
      <c r="CR26" s="860"/>
      <c r="CS26" s="860"/>
      <c r="CT26" s="860"/>
      <c r="CU26" s="860"/>
      <c r="CV26" s="860"/>
      <c r="CW26" s="860"/>
      <c r="CX26" s="860"/>
      <c r="CY26" s="860"/>
      <c r="CZ26" s="860"/>
      <c r="DA26" s="860"/>
      <c r="DB26" s="860"/>
      <c r="DC26" s="860"/>
      <c r="DD26" s="860"/>
      <c r="DE26" s="860"/>
      <c r="DF26" s="860"/>
      <c r="DG26" s="860"/>
      <c r="DH26" s="860"/>
      <c r="DI26" s="860"/>
      <c r="DJ26" s="860"/>
      <c r="DK26" s="860"/>
      <c r="DL26" s="860"/>
      <c r="DM26" s="860"/>
      <c r="DN26" s="860"/>
      <c r="DO26" s="860"/>
      <c r="DP26" s="860"/>
      <c r="DQ26" s="860"/>
      <c r="DR26" s="860"/>
      <c r="DS26" s="860"/>
      <c r="DT26" s="860"/>
      <c r="DU26" s="860"/>
      <c r="DV26" s="860"/>
      <c r="DW26" s="860"/>
      <c r="DX26" s="860"/>
      <c r="DY26" s="860"/>
    </row>
    <row r="27" ht="15" spans="1:129">
      <c r="A27" s="836" t="s">
        <v>3302</v>
      </c>
      <c r="B27" s="836"/>
      <c r="C27" s="836"/>
      <c r="D27" s="836"/>
      <c r="E27" s="836"/>
      <c r="F27" s="836"/>
      <c r="G27" s="836"/>
      <c r="H27" s="836"/>
      <c r="I27" s="836"/>
      <c r="J27" s="860"/>
      <c r="K27" s="860"/>
      <c r="L27" s="860"/>
      <c r="M27" s="860"/>
      <c r="N27" s="860"/>
      <c r="O27" s="860"/>
      <c r="P27" s="860"/>
      <c r="Q27" s="860"/>
      <c r="R27" s="860"/>
      <c r="S27" s="860"/>
      <c r="T27" s="860"/>
      <c r="U27" s="860"/>
      <c r="V27" s="860"/>
      <c r="W27" s="860"/>
      <c r="X27" s="860"/>
      <c r="Y27" s="860"/>
      <c r="Z27" s="860"/>
      <c r="AA27" s="860"/>
      <c r="AB27" s="860"/>
      <c r="AC27" s="860"/>
      <c r="AD27" s="860"/>
      <c r="AE27" s="860"/>
      <c r="AF27" s="860"/>
      <c r="AG27" s="860"/>
      <c r="AH27" s="860"/>
      <c r="AI27" s="860"/>
      <c r="AJ27" s="860"/>
      <c r="AK27" s="860"/>
      <c r="AL27" s="860"/>
      <c r="AM27" s="860"/>
      <c r="AN27" s="860"/>
      <c r="AO27" s="860"/>
      <c r="AP27" s="860"/>
      <c r="AQ27" s="860"/>
      <c r="AR27" s="860"/>
      <c r="AS27" s="860"/>
      <c r="AT27" s="860"/>
      <c r="AU27" s="860"/>
      <c r="AV27" s="860"/>
      <c r="AW27" s="860"/>
      <c r="AX27" s="860"/>
      <c r="AY27" s="860"/>
      <c r="AZ27" s="860"/>
      <c r="BA27" s="860"/>
      <c r="BB27" s="860"/>
      <c r="BC27" s="860"/>
      <c r="BD27" s="860"/>
      <c r="BE27" s="860"/>
      <c r="BF27" s="860"/>
      <c r="BG27" s="860"/>
      <c r="BH27" s="860"/>
      <c r="BI27" s="860"/>
      <c r="BJ27" s="860"/>
      <c r="BK27" s="860"/>
      <c r="BL27" s="860"/>
      <c r="BM27" s="860"/>
      <c r="BN27" s="860"/>
      <c r="BO27" s="860"/>
      <c r="BP27" s="860"/>
      <c r="BQ27" s="860"/>
      <c r="BR27" s="860"/>
      <c r="BS27" s="860"/>
      <c r="BT27" s="860"/>
      <c r="BU27" s="860"/>
      <c r="BV27" s="860"/>
      <c r="BW27" s="860"/>
      <c r="BX27" s="860"/>
      <c r="BY27" s="860"/>
      <c r="BZ27" s="860"/>
      <c r="CA27" s="860"/>
      <c r="CB27" s="860"/>
      <c r="CC27" s="860"/>
      <c r="CD27" s="860"/>
      <c r="CE27" s="860"/>
      <c r="CF27" s="860"/>
      <c r="CG27" s="860"/>
      <c r="CH27" s="860"/>
      <c r="CI27" s="860"/>
      <c r="CJ27" s="860"/>
      <c r="CK27" s="860"/>
      <c r="CL27" s="860"/>
      <c r="CM27" s="860"/>
      <c r="CN27" s="860"/>
      <c r="CO27" s="860"/>
      <c r="CP27" s="860"/>
      <c r="CQ27" s="860"/>
      <c r="CR27" s="860"/>
      <c r="CS27" s="860"/>
      <c r="CT27" s="860"/>
      <c r="CU27" s="860"/>
      <c r="CV27" s="860"/>
      <c r="CW27" s="860"/>
      <c r="CX27" s="860"/>
      <c r="CY27" s="860"/>
      <c r="CZ27" s="860"/>
      <c r="DA27" s="860"/>
      <c r="DB27" s="860"/>
      <c r="DC27" s="860"/>
      <c r="DD27" s="860"/>
      <c r="DE27" s="860"/>
      <c r="DF27" s="860"/>
      <c r="DG27" s="860"/>
      <c r="DH27" s="860"/>
      <c r="DI27" s="860"/>
      <c r="DJ27" s="860"/>
      <c r="DK27" s="860"/>
      <c r="DL27" s="860"/>
      <c r="DM27" s="860"/>
      <c r="DN27" s="860"/>
      <c r="DO27" s="860"/>
      <c r="DP27" s="860"/>
      <c r="DQ27" s="860"/>
      <c r="DR27" s="860"/>
      <c r="DS27" s="860"/>
      <c r="DT27" s="860"/>
      <c r="DU27" s="860"/>
      <c r="DV27" s="860"/>
      <c r="DW27" s="860"/>
      <c r="DX27" s="860"/>
      <c r="DY27" s="860"/>
    </row>
    <row r="28" ht="15" spans="1:129">
      <c r="A28" s="836" t="s">
        <v>3303</v>
      </c>
      <c r="B28" s="836"/>
      <c r="C28" s="836"/>
      <c r="D28" s="836"/>
      <c r="E28" s="836"/>
      <c r="F28" s="836"/>
      <c r="G28" s="836"/>
      <c r="H28" s="836"/>
      <c r="I28" s="836"/>
      <c r="J28" s="860"/>
      <c r="K28" s="860"/>
      <c r="L28" s="860"/>
      <c r="M28" s="860"/>
      <c r="N28" s="860"/>
      <c r="O28" s="860"/>
      <c r="P28" s="860"/>
      <c r="Q28" s="860"/>
      <c r="R28" s="860"/>
      <c r="S28" s="860"/>
      <c r="T28" s="860"/>
      <c r="U28" s="860"/>
      <c r="V28" s="860"/>
      <c r="W28" s="860"/>
      <c r="X28" s="860"/>
      <c r="Y28" s="860"/>
      <c r="Z28" s="860"/>
      <c r="AA28" s="860"/>
      <c r="AB28" s="860"/>
      <c r="AC28" s="860"/>
      <c r="AD28" s="860"/>
      <c r="AE28" s="860"/>
      <c r="AF28" s="860"/>
      <c r="AG28" s="860"/>
      <c r="AH28" s="860"/>
      <c r="AI28" s="860"/>
      <c r="AJ28" s="860"/>
      <c r="AK28" s="860"/>
      <c r="AL28" s="860"/>
      <c r="AM28" s="860"/>
      <c r="AN28" s="860"/>
      <c r="AO28" s="860"/>
      <c r="AP28" s="860"/>
      <c r="AQ28" s="860"/>
      <c r="AR28" s="860"/>
      <c r="AS28" s="860"/>
      <c r="AT28" s="860"/>
      <c r="AU28" s="860"/>
      <c r="AV28" s="860"/>
      <c r="AW28" s="860"/>
      <c r="AX28" s="860"/>
      <c r="AY28" s="860"/>
      <c r="AZ28" s="860"/>
      <c r="BA28" s="860"/>
      <c r="BB28" s="860"/>
      <c r="BC28" s="860"/>
      <c r="BD28" s="860"/>
      <c r="BE28" s="860"/>
      <c r="BF28" s="860"/>
      <c r="BG28" s="860"/>
      <c r="BH28" s="860"/>
      <c r="BI28" s="860"/>
      <c r="BJ28" s="860"/>
      <c r="BK28" s="860"/>
      <c r="BL28" s="860"/>
      <c r="BM28" s="860"/>
      <c r="BN28" s="860"/>
      <c r="BO28" s="860"/>
      <c r="BP28" s="860"/>
      <c r="BQ28" s="860"/>
      <c r="BR28" s="860"/>
      <c r="BS28" s="860"/>
      <c r="BT28" s="860"/>
      <c r="BU28" s="860"/>
      <c r="BV28" s="860"/>
      <c r="BW28" s="860"/>
      <c r="BX28" s="860"/>
      <c r="BY28" s="860"/>
      <c r="BZ28" s="860"/>
      <c r="CA28" s="860"/>
      <c r="CB28" s="860"/>
      <c r="CC28" s="860"/>
      <c r="CD28" s="860"/>
      <c r="CE28" s="860"/>
      <c r="CF28" s="860"/>
      <c r="CG28" s="860"/>
      <c r="CH28" s="860"/>
      <c r="CI28" s="860"/>
      <c r="CJ28" s="860"/>
      <c r="CK28" s="860"/>
      <c r="CL28" s="860"/>
      <c r="CM28" s="860"/>
      <c r="CN28" s="860"/>
      <c r="CO28" s="860"/>
      <c r="CP28" s="860"/>
      <c r="CQ28" s="860"/>
      <c r="CR28" s="860"/>
      <c r="CS28" s="860"/>
      <c r="CT28" s="860"/>
      <c r="CU28" s="860"/>
      <c r="CV28" s="860"/>
      <c r="CW28" s="860"/>
      <c r="CX28" s="860"/>
      <c r="CY28" s="860"/>
      <c r="CZ28" s="860"/>
      <c r="DA28" s="860"/>
      <c r="DB28" s="860"/>
      <c r="DC28" s="860"/>
      <c r="DD28" s="860"/>
      <c r="DE28" s="860"/>
      <c r="DF28" s="860"/>
      <c r="DG28" s="860"/>
      <c r="DH28" s="860"/>
      <c r="DI28" s="860"/>
      <c r="DJ28" s="860"/>
      <c r="DK28" s="860"/>
      <c r="DL28" s="860"/>
      <c r="DM28" s="860"/>
      <c r="DN28" s="860"/>
      <c r="DO28" s="860"/>
      <c r="DP28" s="860"/>
      <c r="DQ28" s="860"/>
      <c r="DR28" s="860"/>
      <c r="DS28" s="860"/>
      <c r="DT28" s="860"/>
      <c r="DU28" s="860"/>
      <c r="DV28" s="860"/>
      <c r="DW28" s="860"/>
      <c r="DX28" s="860"/>
      <c r="DY28" s="860"/>
    </row>
    <row r="29" ht="25" customHeight="1" spans="1:129">
      <c r="A29" s="836" t="s">
        <v>3304</v>
      </c>
      <c r="B29" s="836"/>
      <c r="C29" s="836"/>
      <c r="D29" s="836"/>
      <c r="E29" s="836"/>
      <c r="F29" s="836"/>
      <c r="G29" s="836"/>
      <c r="H29" s="836"/>
      <c r="I29" s="836"/>
      <c r="J29" s="860"/>
      <c r="K29" s="860"/>
      <c r="L29" s="860"/>
      <c r="M29" s="860"/>
      <c r="N29" s="860"/>
      <c r="O29" s="860"/>
      <c r="P29" s="860"/>
      <c r="Q29" s="860"/>
      <c r="R29" s="860"/>
      <c r="S29" s="860"/>
      <c r="T29" s="860"/>
      <c r="U29" s="860"/>
      <c r="V29" s="860"/>
      <c r="W29" s="860"/>
      <c r="X29" s="860"/>
      <c r="Y29" s="860"/>
      <c r="Z29" s="860"/>
      <c r="AA29" s="860"/>
      <c r="AB29" s="860"/>
      <c r="AC29" s="860"/>
      <c r="AD29" s="860"/>
      <c r="AE29" s="860"/>
      <c r="AF29" s="860"/>
      <c r="AG29" s="860"/>
      <c r="AH29" s="860"/>
      <c r="AI29" s="860"/>
      <c r="AJ29" s="860"/>
      <c r="AK29" s="860"/>
      <c r="AL29" s="860"/>
      <c r="AM29" s="860"/>
      <c r="AN29" s="860"/>
      <c r="AO29" s="860"/>
      <c r="AP29" s="860"/>
      <c r="AQ29" s="860"/>
      <c r="AR29" s="860"/>
      <c r="AS29" s="860"/>
      <c r="AT29" s="860"/>
      <c r="AU29" s="860"/>
      <c r="AV29" s="860"/>
      <c r="AW29" s="860"/>
      <c r="AX29" s="860"/>
      <c r="AY29" s="860"/>
      <c r="AZ29" s="860"/>
      <c r="BA29" s="860"/>
      <c r="BB29" s="860"/>
      <c r="BC29" s="860"/>
      <c r="BD29" s="860"/>
      <c r="BE29" s="860"/>
      <c r="BF29" s="860"/>
      <c r="BG29" s="860"/>
      <c r="BH29" s="860"/>
      <c r="BI29" s="860"/>
      <c r="BJ29" s="860"/>
      <c r="BK29" s="860"/>
      <c r="BL29" s="860"/>
      <c r="BM29" s="860"/>
      <c r="BN29" s="860"/>
      <c r="BO29" s="860"/>
      <c r="BP29" s="860"/>
      <c r="BQ29" s="860"/>
      <c r="BR29" s="860"/>
      <c r="BS29" s="860"/>
      <c r="BT29" s="860"/>
      <c r="BU29" s="860"/>
      <c r="BV29" s="860"/>
      <c r="BW29" s="860"/>
      <c r="BX29" s="860"/>
      <c r="BY29" s="860"/>
      <c r="BZ29" s="860"/>
      <c r="CA29" s="860"/>
      <c r="CB29" s="860"/>
      <c r="CC29" s="860"/>
      <c r="CD29" s="860"/>
      <c r="CE29" s="860"/>
      <c r="CF29" s="860"/>
      <c r="CG29" s="860"/>
      <c r="CH29" s="860"/>
      <c r="CI29" s="860"/>
      <c r="CJ29" s="860"/>
      <c r="CK29" s="860"/>
      <c r="CL29" s="860"/>
      <c r="CM29" s="860"/>
      <c r="CN29" s="860"/>
      <c r="CO29" s="860"/>
      <c r="CP29" s="860"/>
      <c r="CQ29" s="860"/>
      <c r="CR29" s="860"/>
      <c r="CS29" s="860"/>
      <c r="CT29" s="860"/>
      <c r="CU29" s="860"/>
      <c r="CV29" s="860"/>
      <c r="CW29" s="860"/>
      <c r="CX29" s="860"/>
      <c r="CY29" s="860"/>
      <c r="CZ29" s="860"/>
      <c r="DA29" s="860"/>
      <c r="DB29" s="860"/>
      <c r="DC29" s="860"/>
      <c r="DD29" s="860"/>
      <c r="DE29" s="860"/>
      <c r="DF29" s="860"/>
      <c r="DG29" s="860"/>
      <c r="DH29" s="860"/>
      <c r="DI29" s="860"/>
      <c r="DJ29" s="860"/>
      <c r="DK29" s="860"/>
      <c r="DL29" s="860"/>
      <c r="DM29" s="860"/>
      <c r="DN29" s="860"/>
      <c r="DO29" s="860"/>
      <c r="DP29" s="860"/>
      <c r="DQ29" s="860"/>
      <c r="DR29" s="860"/>
      <c r="DS29" s="860"/>
      <c r="DT29" s="860"/>
      <c r="DU29" s="860"/>
      <c r="DV29" s="860"/>
      <c r="DW29" s="860"/>
      <c r="DX29" s="860"/>
      <c r="DY29" s="860"/>
    </row>
    <row r="30" ht="15" spans="1:129">
      <c r="A30" s="836" t="s">
        <v>3305</v>
      </c>
      <c r="B30" s="836"/>
      <c r="C30" s="836"/>
      <c r="D30" s="836"/>
      <c r="E30" s="836"/>
      <c r="F30" s="836"/>
      <c r="G30" s="836"/>
      <c r="H30" s="836"/>
      <c r="I30" s="836"/>
      <c r="J30" s="860"/>
      <c r="K30" s="860"/>
      <c r="L30" s="860"/>
      <c r="M30" s="860"/>
      <c r="N30" s="860"/>
      <c r="O30" s="860"/>
      <c r="P30" s="860"/>
      <c r="Q30" s="860"/>
      <c r="R30" s="860"/>
      <c r="S30" s="860"/>
      <c r="T30" s="860"/>
      <c r="U30" s="860"/>
      <c r="V30" s="860"/>
      <c r="W30" s="860"/>
      <c r="X30" s="860"/>
      <c r="Y30" s="860"/>
      <c r="Z30" s="860"/>
      <c r="AA30" s="860"/>
      <c r="AB30" s="860"/>
      <c r="AC30" s="860"/>
      <c r="AD30" s="860"/>
      <c r="AE30" s="860"/>
      <c r="AF30" s="860"/>
      <c r="AG30" s="860"/>
      <c r="AH30" s="860"/>
      <c r="AI30" s="860"/>
      <c r="AJ30" s="860"/>
      <c r="AK30" s="860"/>
      <c r="AL30" s="860"/>
      <c r="AM30" s="860"/>
      <c r="AN30" s="860"/>
      <c r="AO30" s="860"/>
      <c r="AP30" s="860"/>
      <c r="AQ30" s="860"/>
      <c r="AR30" s="860"/>
      <c r="AS30" s="860"/>
      <c r="AT30" s="860"/>
      <c r="AU30" s="860"/>
      <c r="AV30" s="860"/>
      <c r="AW30" s="860"/>
      <c r="AX30" s="860"/>
      <c r="AY30" s="860"/>
      <c r="AZ30" s="860"/>
      <c r="BA30" s="860"/>
      <c r="BB30" s="860"/>
      <c r="BC30" s="860"/>
      <c r="BD30" s="860"/>
      <c r="BE30" s="860"/>
      <c r="BF30" s="860"/>
      <c r="BG30" s="860"/>
      <c r="BH30" s="860"/>
      <c r="BI30" s="860"/>
      <c r="BJ30" s="860"/>
      <c r="BK30" s="860"/>
      <c r="BL30" s="860"/>
      <c r="BM30" s="860"/>
      <c r="BN30" s="860"/>
      <c r="BO30" s="860"/>
      <c r="BP30" s="860"/>
      <c r="BQ30" s="860"/>
      <c r="BR30" s="860"/>
      <c r="BS30" s="860"/>
      <c r="BT30" s="860"/>
      <c r="BU30" s="860"/>
      <c r="BV30" s="860"/>
      <c r="BW30" s="860"/>
      <c r="BX30" s="860"/>
      <c r="BY30" s="860"/>
      <c r="BZ30" s="860"/>
      <c r="CA30" s="860"/>
      <c r="CB30" s="860"/>
      <c r="CC30" s="860"/>
      <c r="CD30" s="860"/>
      <c r="CE30" s="860"/>
      <c r="CF30" s="860"/>
      <c r="CG30" s="860"/>
      <c r="CH30" s="860"/>
      <c r="CI30" s="860"/>
      <c r="CJ30" s="860"/>
      <c r="CK30" s="860"/>
      <c r="CL30" s="860"/>
      <c r="CM30" s="860"/>
      <c r="CN30" s="860"/>
      <c r="CO30" s="860"/>
      <c r="CP30" s="860"/>
      <c r="CQ30" s="860"/>
      <c r="CR30" s="860"/>
      <c r="CS30" s="860"/>
      <c r="CT30" s="860"/>
      <c r="CU30" s="860"/>
      <c r="CV30" s="860"/>
      <c r="CW30" s="860"/>
      <c r="CX30" s="860"/>
      <c r="CY30" s="860"/>
      <c r="CZ30" s="860"/>
      <c r="DA30" s="860"/>
      <c r="DB30" s="860"/>
      <c r="DC30" s="860"/>
      <c r="DD30" s="860"/>
      <c r="DE30" s="860"/>
      <c r="DF30" s="860"/>
      <c r="DG30" s="860"/>
      <c r="DH30" s="860"/>
      <c r="DI30" s="860"/>
      <c r="DJ30" s="860"/>
      <c r="DK30" s="860"/>
      <c r="DL30" s="860"/>
      <c r="DM30" s="860"/>
      <c r="DN30" s="860"/>
      <c r="DO30" s="860"/>
      <c r="DP30" s="860"/>
      <c r="DQ30" s="860"/>
      <c r="DR30" s="860"/>
      <c r="DS30" s="860"/>
      <c r="DT30" s="860"/>
      <c r="DU30" s="860"/>
      <c r="DV30" s="860"/>
      <c r="DW30" s="860"/>
      <c r="DX30" s="860"/>
      <c r="DY30" s="860"/>
    </row>
    <row r="31" ht="27" customHeight="1" spans="1:129">
      <c r="A31" s="836" t="s">
        <v>3306</v>
      </c>
      <c r="B31" s="836"/>
      <c r="C31" s="836"/>
      <c r="D31" s="836"/>
      <c r="E31" s="836"/>
      <c r="F31" s="836"/>
      <c r="G31" s="836"/>
      <c r="H31" s="836"/>
      <c r="I31" s="836"/>
      <c r="J31" s="860"/>
      <c r="K31" s="860"/>
      <c r="L31" s="860"/>
      <c r="M31" s="860"/>
      <c r="N31" s="860"/>
      <c r="O31" s="860"/>
      <c r="P31" s="860"/>
      <c r="Q31" s="860"/>
      <c r="R31" s="860"/>
      <c r="S31" s="860"/>
      <c r="T31" s="860"/>
      <c r="U31" s="860"/>
      <c r="V31" s="860"/>
      <c r="W31" s="860"/>
      <c r="X31" s="860"/>
      <c r="Y31" s="860"/>
      <c r="Z31" s="860"/>
      <c r="AA31" s="860"/>
      <c r="AB31" s="860"/>
      <c r="AC31" s="860"/>
      <c r="AD31" s="860"/>
      <c r="AE31" s="860"/>
      <c r="AF31" s="860"/>
      <c r="AG31" s="860"/>
      <c r="AH31" s="860"/>
      <c r="AI31" s="860"/>
      <c r="AJ31" s="860"/>
      <c r="AK31" s="860"/>
      <c r="AL31" s="860"/>
      <c r="AM31" s="860"/>
      <c r="AN31" s="860"/>
      <c r="AO31" s="860"/>
      <c r="AP31" s="860"/>
      <c r="AQ31" s="860"/>
      <c r="AR31" s="860"/>
      <c r="AS31" s="860"/>
      <c r="AT31" s="860"/>
      <c r="AU31" s="860"/>
      <c r="AV31" s="860"/>
      <c r="AW31" s="860"/>
      <c r="AX31" s="860"/>
      <c r="AY31" s="860"/>
      <c r="AZ31" s="860"/>
      <c r="BA31" s="860"/>
      <c r="BB31" s="860"/>
      <c r="BC31" s="860"/>
      <c r="BD31" s="860"/>
      <c r="BE31" s="860"/>
      <c r="BF31" s="860"/>
      <c r="BG31" s="860"/>
      <c r="BH31" s="860"/>
      <c r="BI31" s="860"/>
      <c r="BJ31" s="860"/>
      <c r="BK31" s="860"/>
      <c r="BL31" s="860"/>
      <c r="BM31" s="860"/>
      <c r="BN31" s="860"/>
      <c r="BO31" s="860"/>
      <c r="BP31" s="860"/>
      <c r="BQ31" s="860"/>
      <c r="BR31" s="860"/>
      <c r="BS31" s="860"/>
      <c r="BT31" s="860"/>
      <c r="BU31" s="860"/>
      <c r="BV31" s="860"/>
      <c r="BW31" s="860"/>
      <c r="BX31" s="860"/>
      <c r="BY31" s="860"/>
      <c r="BZ31" s="860"/>
      <c r="CA31" s="860"/>
      <c r="CB31" s="860"/>
      <c r="CC31" s="860"/>
      <c r="CD31" s="860"/>
      <c r="CE31" s="860"/>
      <c r="CF31" s="860"/>
      <c r="CG31" s="860"/>
      <c r="CH31" s="860"/>
      <c r="CI31" s="860"/>
      <c r="CJ31" s="860"/>
      <c r="CK31" s="860"/>
      <c r="CL31" s="860"/>
      <c r="CM31" s="860"/>
      <c r="CN31" s="860"/>
      <c r="CO31" s="860"/>
      <c r="CP31" s="860"/>
      <c r="CQ31" s="860"/>
      <c r="CR31" s="860"/>
      <c r="CS31" s="860"/>
      <c r="CT31" s="860"/>
      <c r="CU31" s="860"/>
      <c r="CV31" s="860"/>
      <c r="CW31" s="860"/>
      <c r="CX31" s="860"/>
      <c r="CY31" s="860"/>
      <c r="CZ31" s="860"/>
      <c r="DA31" s="860"/>
      <c r="DB31" s="860"/>
      <c r="DC31" s="860"/>
      <c r="DD31" s="860"/>
      <c r="DE31" s="860"/>
      <c r="DF31" s="860"/>
      <c r="DG31" s="860"/>
      <c r="DH31" s="860"/>
      <c r="DI31" s="860"/>
      <c r="DJ31" s="860"/>
      <c r="DK31" s="860"/>
      <c r="DL31" s="860"/>
      <c r="DM31" s="860"/>
      <c r="DN31" s="860"/>
      <c r="DO31" s="860"/>
      <c r="DP31" s="860"/>
      <c r="DQ31" s="860"/>
      <c r="DR31" s="860"/>
      <c r="DS31" s="860"/>
      <c r="DT31" s="860"/>
      <c r="DU31" s="860"/>
      <c r="DV31" s="860"/>
      <c r="DW31" s="860"/>
      <c r="DX31" s="860"/>
      <c r="DY31" s="860"/>
    </row>
    <row r="32" ht="26" customHeight="1" spans="1:129">
      <c r="A32" s="836" t="s">
        <v>3307</v>
      </c>
      <c r="B32" s="836"/>
      <c r="C32" s="836"/>
      <c r="D32" s="836"/>
      <c r="E32" s="836"/>
      <c r="F32" s="836"/>
      <c r="G32" s="836"/>
      <c r="H32" s="836"/>
      <c r="I32" s="836"/>
      <c r="J32" s="860"/>
      <c r="K32" s="860"/>
      <c r="L32" s="860"/>
      <c r="M32" s="860"/>
      <c r="N32" s="860"/>
      <c r="O32" s="860"/>
      <c r="P32" s="860"/>
      <c r="Q32" s="860"/>
      <c r="R32" s="860"/>
      <c r="S32" s="860"/>
      <c r="T32" s="860"/>
      <c r="U32" s="860"/>
      <c r="V32" s="860"/>
      <c r="W32" s="860"/>
      <c r="X32" s="860"/>
      <c r="Y32" s="860"/>
      <c r="Z32" s="860"/>
      <c r="AA32" s="860"/>
      <c r="AB32" s="860"/>
      <c r="AC32" s="860"/>
      <c r="AD32" s="860"/>
      <c r="AE32" s="860"/>
      <c r="AF32" s="860"/>
      <c r="AG32" s="860"/>
      <c r="AH32" s="860"/>
      <c r="AI32" s="860"/>
      <c r="AJ32" s="860"/>
      <c r="AK32" s="860"/>
      <c r="AL32" s="860"/>
      <c r="AM32" s="860"/>
      <c r="AN32" s="860"/>
      <c r="AO32" s="860"/>
      <c r="AP32" s="860"/>
      <c r="AQ32" s="860"/>
      <c r="AR32" s="860"/>
      <c r="AS32" s="860"/>
      <c r="AT32" s="860"/>
      <c r="AU32" s="860"/>
      <c r="AV32" s="860"/>
      <c r="AW32" s="860"/>
      <c r="AX32" s="860"/>
      <c r="AY32" s="860"/>
      <c r="AZ32" s="860"/>
      <c r="BA32" s="860"/>
      <c r="BB32" s="860"/>
      <c r="BC32" s="860"/>
      <c r="BD32" s="860"/>
      <c r="BE32" s="860"/>
      <c r="BF32" s="860"/>
      <c r="BG32" s="860"/>
      <c r="BH32" s="860"/>
      <c r="BI32" s="860"/>
      <c r="BJ32" s="860"/>
      <c r="BK32" s="860"/>
      <c r="BL32" s="860"/>
      <c r="BM32" s="860"/>
      <c r="BN32" s="860"/>
      <c r="BO32" s="860"/>
      <c r="BP32" s="860"/>
      <c r="BQ32" s="860"/>
      <c r="BR32" s="860"/>
      <c r="BS32" s="860"/>
      <c r="BT32" s="860"/>
      <c r="BU32" s="860"/>
      <c r="BV32" s="860"/>
      <c r="BW32" s="860"/>
      <c r="BX32" s="860"/>
      <c r="BY32" s="860"/>
      <c r="BZ32" s="860"/>
      <c r="CA32" s="860"/>
      <c r="CB32" s="860"/>
      <c r="CC32" s="860"/>
      <c r="CD32" s="860"/>
      <c r="CE32" s="860"/>
      <c r="CF32" s="860"/>
      <c r="CG32" s="860"/>
      <c r="CH32" s="860"/>
      <c r="CI32" s="860"/>
      <c r="CJ32" s="860"/>
      <c r="CK32" s="860"/>
      <c r="CL32" s="860"/>
      <c r="CM32" s="860"/>
      <c r="CN32" s="860"/>
      <c r="CO32" s="860"/>
      <c r="CP32" s="860"/>
      <c r="CQ32" s="860"/>
      <c r="CR32" s="860"/>
      <c r="CS32" s="860"/>
      <c r="CT32" s="860"/>
      <c r="CU32" s="860"/>
      <c r="CV32" s="860"/>
      <c r="CW32" s="860"/>
      <c r="CX32" s="860"/>
      <c r="CY32" s="860"/>
      <c r="CZ32" s="860"/>
      <c r="DA32" s="860"/>
      <c r="DB32" s="860"/>
      <c r="DC32" s="860"/>
      <c r="DD32" s="860"/>
      <c r="DE32" s="860"/>
      <c r="DF32" s="860"/>
      <c r="DG32" s="860"/>
      <c r="DH32" s="860"/>
      <c r="DI32" s="860"/>
      <c r="DJ32" s="860"/>
      <c r="DK32" s="860"/>
      <c r="DL32" s="860"/>
      <c r="DM32" s="860"/>
      <c r="DN32" s="860"/>
      <c r="DO32" s="860"/>
      <c r="DP32" s="860"/>
      <c r="DQ32" s="860"/>
      <c r="DR32" s="860"/>
      <c r="DS32" s="860"/>
      <c r="DT32" s="860"/>
      <c r="DU32" s="860"/>
      <c r="DV32" s="860"/>
      <c r="DW32" s="860"/>
      <c r="DX32" s="860"/>
      <c r="DY32" s="860"/>
    </row>
    <row r="33" ht="15" spans="1:129">
      <c r="A33" s="836" t="s">
        <v>3308</v>
      </c>
      <c r="B33" s="836"/>
      <c r="C33" s="836"/>
      <c r="D33" s="836"/>
      <c r="E33" s="836"/>
      <c r="F33" s="836"/>
      <c r="G33" s="836"/>
      <c r="H33" s="836"/>
      <c r="I33" s="836"/>
      <c r="J33" s="860"/>
      <c r="K33" s="860"/>
      <c r="L33" s="860"/>
      <c r="M33" s="860"/>
      <c r="N33" s="860"/>
      <c r="O33" s="860"/>
      <c r="P33" s="860"/>
      <c r="Q33" s="860"/>
      <c r="R33" s="860"/>
      <c r="S33" s="860"/>
      <c r="T33" s="860"/>
      <c r="U33" s="860"/>
      <c r="V33" s="860"/>
      <c r="W33" s="860"/>
      <c r="X33" s="860"/>
      <c r="Y33" s="860"/>
      <c r="Z33" s="860"/>
      <c r="AA33" s="860"/>
      <c r="AB33" s="860"/>
      <c r="AC33" s="860"/>
      <c r="AD33" s="860"/>
      <c r="AE33" s="860"/>
      <c r="AF33" s="860"/>
      <c r="AG33" s="860"/>
      <c r="AH33" s="860"/>
      <c r="AI33" s="860"/>
      <c r="AJ33" s="860"/>
      <c r="AK33" s="860"/>
      <c r="AL33" s="860"/>
      <c r="AM33" s="860"/>
      <c r="AN33" s="860"/>
      <c r="AO33" s="860"/>
      <c r="AP33" s="860"/>
      <c r="AQ33" s="860"/>
      <c r="AR33" s="860"/>
      <c r="AS33" s="860"/>
      <c r="AT33" s="860"/>
      <c r="AU33" s="860"/>
      <c r="AV33" s="860"/>
      <c r="AW33" s="860"/>
      <c r="AX33" s="860"/>
      <c r="AY33" s="860"/>
      <c r="AZ33" s="860"/>
      <c r="BA33" s="860"/>
      <c r="BB33" s="860"/>
      <c r="BC33" s="860"/>
      <c r="BD33" s="860"/>
      <c r="BE33" s="860"/>
      <c r="BF33" s="860"/>
      <c r="BG33" s="860"/>
      <c r="BH33" s="860"/>
      <c r="BI33" s="860"/>
      <c r="BJ33" s="860"/>
      <c r="BK33" s="860"/>
      <c r="BL33" s="860"/>
      <c r="BM33" s="860"/>
      <c r="BN33" s="860"/>
      <c r="BO33" s="860"/>
      <c r="BP33" s="860"/>
      <c r="BQ33" s="860"/>
      <c r="BR33" s="860"/>
      <c r="BS33" s="860"/>
      <c r="BT33" s="860"/>
      <c r="BU33" s="860"/>
      <c r="BV33" s="860"/>
      <c r="BW33" s="860"/>
      <c r="BX33" s="860"/>
      <c r="BY33" s="860"/>
      <c r="BZ33" s="860"/>
      <c r="CA33" s="860"/>
      <c r="CB33" s="860"/>
      <c r="CC33" s="860"/>
      <c r="CD33" s="860"/>
      <c r="CE33" s="860"/>
      <c r="CF33" s="860"/>
      <c r="CG33" s="860"/>
      <c r="CH33" s="860"/>
      <c r="CI33" s="860"/>
      <c r="CJ33" s="860"/>
      <c r="CK33" s="860"/>
      <c r="CL33" s="860"/>
      <c r="CM33" s="860"/>
      <c r="CN33" s="860"/>
      <c r="CO33" s="860"/>
      <c r="CP33" s="860"/>
      <c r="CQ33" s="860"/>
      <c r="CR33" s="860"/>
      <c r="CS33" s="860"/>
      <c r="CT33" s="860"/>
      <c r="CU33" s="860"/>
      <c r="CV33" s="860"/>
      <c r="CW33" s="860"/>
      <c r="CX33" s="860"/>
      <c r="CY33" s="860"/>
      <c r="CZ33" s="860"/>
      <c r="DA33" s="860"/>
      <c r="DB33" s="860"/>
      <c r="DC33" s="860"/>
      <c r="DD33" s="860"/>
      <c r="DE33" s="860"/>
      <c r="DF33" s="860"/>
      <c r="DG33" s="860"/>
      <c r="DH33" s="860"/>
      <c r="DI33" s="860"/>
      <c r="DJ33" s="860"/>
      <c r="DK33" s="860"/>
      <c r="DL33" s="860"/>
      <c r="DM33" s="860"/>
      <c r="DN33" s="860"/>
      <c r="DO33" s="860"/>
      <c r="DP33" s="860"/>
      <c r="DQ33" s="860"/>
      <c r="DR33" s="860"/>
      <c r="DS33" s="860"/>
      <c r="DT33" s="860"/>
      <c r="DU33" s="860"/>
      <c r="DV33" s="860"/>
      <c r="DW33" s="860"/>
      <c r="DX33" s="860"/>
      <c r="DY33" s="860"/>
    </row>
    <row r="34" ht="15" spans="1:129">
      <c r="A34" s="836" t="s">
        <v>3309</v>
      </c>
      <c r="B34" s="836"/>
      <c r="C34" s="836"/>
      <c r="D34" s="836"/>
      <c r="E34" s="836"/>
      <c r="F34" s="836"/>
      <c r="G34" s="836"/>
      <c r="H34" s="836"/>
      <c r="I34" s="836"/>
      <c r="J34" s="860"/>
      <c r="K34" s="860"/>
      <c r="L34" s="860"/>
      <c r="M34" s="860"/>
      <c r="N34" s="860"/>
      <c r="O34" s="860"/>
      <c r="P34" s="860"/>
      <c r="Q34" s="860"/>
      <c r="R34" s="860"/>
      <c r="S34" s="860"/>
      <c r="T34" s="860"/>
      <c r="U34" s="860"/>
      <c r="V34" s="860"/>
      <c r="W34" s="860"/>
      <c r="X34" s="860"/>
      <c r="Y34" s="860"/>
      <c r="Z34" s="860"/>
      <c r="AA34" s="860"/>
      <c r="AB34" s="860"/>
      <c r="AC34" s="860"/>
      <c r="AD34" s="860"/>
      <c r="AE34" s="860"/>
      <c r="AF34" s="860"/>
      <c r="AG34" s="860"/>
      <c r="AH34" s="860"/>
      <c r="AI34" s="860"/>
      <c r="AJ34" s="860"/>
      <c r="AK34" s="860"/>
      <c r="AL34" s="860"/>
      <c r="AM34" s="860"/>
      <c r="AN34" s="860"/>
      <c r="AO34" s="860"/>
      <c r="AP34" s="860"/>
      <c r="AQ34" s="860"/>
      <c r="AR34" s="860"/>
      <c r="AS34" s="860"/>
      <c r="AT34" s="860"/>
      <c r="AU34" s="860"/>
      <c r="AV34" s="860"/>
      <c r="AW34" s="860"/>
      <c r="AX34" s="860"/>
      <c r="AY34" s="860"/>
      <c r="AZ34" s="860"/>
      <c r="BA34" s="860"/>
      <c r="BB34" s="860"/>
      <c r="BC34" s="860"/>
      <c r="BD34" s="860"/>
      <c r="BE34" s="860"/>
      <c r="BF34" s="860"/>
      <c r="BG34" s="860"/>
      <c r="BH34" s="860"/>
      <c r="BI34" s="860"/>
      <c r="BJ34" s="860"/>
      <c r="BK34" s="860"/>
      <c r="BL34" s="860"/>
      <c r="BM34" s="860"/>
      <c r="BN34" s="860"/>
      <c r="BO34" s="860"/>
      <c r="BP34" s="860"/>
      <c r="BQ34" s="860"/>
      <c r="BR34" s="860"/>
      <c r="BS34" s="860"/>
      <c r="BT34" s="860"/>
      <c r="BU34" s="860"/>
      <c r="BV34" s="860"/>
      <c r="BW34" s="860"/>
      <c r="BX34" s="860"/>
      <c r="BY34" s="860"/>
      <c r="BZ34" s="860"/>
      <c r="CA34" s="860"/>
      <c r="CB34" s="860"/>
      <c r="CC34" s="860"/>
      <c r="CD34" s="860"/>
      <c r="CE34" s="860"/>
      <c r="CF34" s="860"/>
      <c r="CG34" s="860"/>
      <c r="CH34" s="860"/>
      <c r="CI34" s="860"/>
      <c r="CJ34" s="860"/>
      <c r="CK34" s="860"/>
      <c r="CL34" s="860"/>
      <c r="CM34" s="860"/>
      <c r="CN34" s="860"/>
      <c r="CO34" s="860"/>
      <c r="CP34" s="860"/>
      <c r="CQ34" s="860"/>
      <c r="CR34" s="860"/>
      <c r="CS34" s="860"/>
      <c r="CT34" s="860"/>
      <c r="CU34" s="860"/>
      <c r="CV34" s="860"/>
      <c r="CW34" s="860"/>
      <c r="CX34" s="860"/>
      <c r="CY34" s="860"/>
      <c r="CZ34" s="860"/>
      <c r="DA34" s="860"/>
      <c r="DB34" s="860"/>
      <c r="DC34" s="860"/>
      <c r="DD34" s="860"/>
      <c r="DE34" s="860"/>
      <c r="DF34" s="860"/>
      <c r="DG34" s="860"/>
      <c r="DH34" s="860"/>
      <c r="DI34" s="860"/>
      <c r="DJ34" s="860"/>
      <c r="DK34" s="860"/>
      <c r="DL34" s="860"/>
      <c r="DM34" s="860"/>
      <c r="DN34" s="860"/>
      <c r="DO34" s="860"/>
      <c r="DP34" s="860"/>
      <c r="DQ34" s="860"/>
      <c r="DR34" s="860"/>
      <c r="DS34" s="860"/>
      <c r="DT34" s="860"/>
      <c r="DU34" s="860"/>
      <c r="DV34" s="860"/>
      <c r="DW34" s="860"/>
      <c r="DX34" s="860"/>
      <c r="DY34" s="860"/>
    </row>
    <row r="35" ht="15" spans="1:129">
      <c r="A35" s="836" t="s">
        <v>3310</v>
      </c>
      <c r="B35" s="836"/>
      <c r="C35" s="836"/>
      <c r="D35" s="836"/>
      <c r="E35" s="836"/>
      <c r="F35" s="836"/>
      <c r="G35" s="836"/>
      <c r="H35" s="836"/>
      <c r="I35" s="836"/>
      <c r="J35" s="860"/>
      <c r="K35" s="860"/>
      <c r="L35" s="860"/>
      <c r="M35" s="860"/>
      <c r="N35" s="860"/>
      <c r="O35" s="860"/>
      <c r="P35" s="860"/>
      <c r="Q35" s="860"/>
      <c r="R35" s="860"/>
      <c r="S35" s="860"/>
      <c r="T35" s="860"/>
      <c r="U35" s="860"/>
      <c r="V35" s="860"/>
      <c r="W35" s="860"/>
      <c r="X35" s="860"/>
      <c r="Y35" s="860"/>
      <c r="Z35" s="860"/>
      <c r="AA35" s="860"/>
      <c r="AB35" s="860"/>
      <c r="AC35" s="860"/>
      <c r="AD35" s="860"/>
      <c r="AE35" s="860"/>
      <c r="AF35" s="860"/>
      <c r="AG35" s="860"/>
      <c r="AH35" s="860"/>
      <c r="AI35" s="860"/>
      <c r="AJ35" s="860"/>
      <c r="AK35" s="860"/>
      <c r="AL35" s="860"/>
      <c r="AM35" s="860"/>
      <c r="AN35" s="860"/>
      <c r="AO35" s="860"/>
      <c r="AP35" s="860"/>
      <c r="AQ35" s="860"/>
      <c r="AR35" s="860"/>
      <c r="AS35" s="860"/>
      <c r="AT35" s="860"/>
      <c r="AU35" s="860"/>
      <c r="AV35" s="860"/>
      <c r="AW35" s="860"/>
      <c r="AX35" s="860"/>
      <c r="AY35" s="860"/>
      <c r="AZ35" s="860"/>
      <c r="BA35" s="860"/>
      <c r="BB35" s="860"/>
      <c r="BC35" s="860"/>
      <c r="BD35" s="860"/>
      <c r="BE35" s="860"/>
      <c r="BF35" s="860"/>
      <c r="BG35" s="860"/>
      <c r="BH35" s="860"/>
      <c r="BI35" s="860"/>
      <c r="BJ35" s="860"/>
      <c r="BK35" s="860"/>
      <c r="BL35" s="860"/>
      <c r="BM35" s="860"/>
      <c r="BN35" s="860"/>
      <c r="BO35" s="860"/>
      <c r="BP35" s="860"/>
      <c r="BQ35" s="860"/>
      <c r="BR35" s="860"/>
      <c r="BS35" s="860"/>
      <c r="BT35" s="860"/>
      <c r="BU35" s="860"/>
      <c r="BV35" s="860"/>
      <c r="BW35" s="860"/>
      <c r="BX35" s="860"/>
      <c r="BY35" s="860"/>
      <c r="BZ35" s="860"/>
      <c r="CA35" s="860"/>
      <c r="CB35" s="860"/>
      <c r="CC35" s="860"/>
      <c r="CD35" s="860"/>
      <c r="CE35" s="860"/>
      <c r="CF35" s="860"/>
      <c r="CG35" s="860"/>
      <c r="CH35" s="860"/>
      <c r="CI35" s="860"/>
      <c r="CJ35" s="860"/>
      <c r="CK35" s="860"/>
      <c r="CL35" s="860"/>
      <c r="CM35" s="860"/>
      <c r="CN35" s="860"/>
      <c r="CO35" s="860"/>
      <c r="CP35" s="860"/>
      <c r="CQ35" s="860"/>
      <c r="CR35" s="860"/>
      <c r="CS35" s="860"/>
      <c r="CT35" s="860"/>
      <c r="CU35" s="860"/>
      <c r="CV35" s="860"/>
      <c r="CW35" s="860"/>
      <c r="CX35" s="860"/>
      <c r="CY35" s="860"/>
      <c r="CZ35" s="860"/>
      <c r="DA35" s="860"/>
      <c r="DB35" s="860"/>
      <c r="DC35" s="860"/>
      <c r="DD35" s="860"/>
      <c r="DE35" s="860"/>
      <c r="DF35" s="860"/>
      <c r="DG35" s="860"/>
      <c r="DH35" s="860"/>
      <c r="DI35" s="860"/>
      <c r="DJ35" s="860"/>
      <c r="DK35" s="860"/>
      <c r="DL35" s="860"/>
      <c r="DM35" s="860"/>
      <c r="DN35" s="860"/>
      <c r="DO35" s="860"/>
      <c r="DP35" s="860"/>
      <c r="DQ35" s="860"/>
      <c r="DR35" s="860"/>
      <c r="DS35" s="860"/>
      <c r="DT35" s="860"/>
      <c r="DU35" s="860"/>
      <c r="DV35" s="860"/>
      <c r="DW35" s="860"/>
      <c r="DX35" s="860"/>
      <c r="DY35" s="860"/>
    </row>
    <row r="36" ht="15" spans="1:129">
      <c r="A36" s="837" t="s">
        <v>3311</v>
      </c>
      <c r="B36" s="837"/>
      <c r="C36" s="837"/>
      <c r="D36" s="837"/>
      <c r="E36" s="837"/>
      <c r="F36" s="837"/>
      <c r="G36" s="837"/>
      <c r="H36" s="837"/>
      <c r="I36" s="837"/>
      <c r="J36" s="860"/>
      <c r="K36" s="860"/>
      <c r="L36" s="860"/>
      <c r="M36" s="860"/>
      <c r="N36" s="860"/>
      <c r="O36" s="860"/>
      <c r="P36" s="860"/>
      <c r="Q36" s="860"/>
      <c r="R36" s="860"/>
      <c r="S36" s="860"/>
      <c r="T36" s="860"/>
      <c r="U36" s="860"/>
      <c r="V36" s="860"/>
      <c r="W36" s="860"/>
      <c r="X36" s="860"/>
      <c r="Y36" s="860"/>
      <c r="Z36" s="860"/>
      <c r="AA36" s="860"/>
      <c r="AB36" s="860"/>
      <c r="AC36" s="860"/>
      <c r="AD36" s="860"/>
      <c r="AE36" s="860"/>
      <c r="AF36" s="860"/>
      <c r="AG36" s="860"/>
      <c r="AH36" s="860"/>
      <c r="AI36" s="860"/>
      <c r="AJ36" s="860"/>
      <c r="AK36" s="860"/>
      <c r="AL36" s="860"/>
      <c r="AM36" s="860"/>
      <c r="AN36" s="860"/>
      <c r="AO36" s="860"/>
      <c r="AP36" s="860"/>
      <c r="AQ36" s="860"/>
      <c r="AR36" s="860"/>
      <c r="AS36" s="860"/>
      <c r="AT36" s="860"/>
      <c r="AU36" s="860"/>
      <c r="AV36" s="860"/>
      <c r="AW36" s="860"/>
      <c r="AX36" s="860"/>
      <c r="AY36" s="860"/>
      <c r="AZ36" s="860"/>
      <c r="BA36" s="860"/>
      <c r="BB36" s="860"/>
      <c r="BC36" s="860"/>
      <c r="BD36" s="860"/>
      <c r="BE36" s="860"/>
      <c r="BF36" s="860"/>
      <c r="BG36" s="860"/>
      <c r="BH36" s="860"/>
      <c r="BI36" s="860"/>
      <c r="BJ36" s="860"/>
      <c r="BK36" s="860"/>
      <c r="BL36" s="860"/>
      <c r="BM36" s="860"/>
      <c r="BN36" s="860"/>
      <c r="BO36" s="860"/>
      <c r="BP36" s="860"/>
      <c r="BQ36" s="860"/>
      <c r="BR36" s="860"/>
      <c r="BS36" s="860"/>
      <c r="BT36" s="860"/>
      <c r="BU36" s="860"/>
      <c r="BV36" s="860"/>
      <c r="BW36" s="860"/>
      <c r="BX36" s="860"/>
      <c r="BY36" s="860"/>
      <c r="BZ36" s="860"/>
      <c r="CA36" s="860"/>
      <c r="CB36" s="860"/>
      <c r="CC36" s="860"/>
      <c r="CD36" s="860"/>
      <c r="CE36" s="860"/>
      <c r="CF36" s="860"/>
      <c r="CG36" s="860"/>
      <c r="CH36" s="860"/>
      <c r="CI36" s="860"/>
      <c r="CJ36" s="860"/>
      <c r="CK36" s="860"/>
      <c r="CL36" s="860"/>
      <c r="CM36" s="860"/>
      <c r="CN36" s="860"/>
      <c r="CO36" s="860"/>
      <c r="CP36" s="860"/>
      <c r="CQ36" s="860"/>
      <c r="CR36" s="860"/>
      <c r="CS36" s="860"/>
      <c r="CT36" s="860"/>
      <c r="CU36" s="860"/>
      <c r="CV36" s="860"/>
      <c r="CW36" s="860"/>
      <c r="CX36" s="860"/>
      <c r="CY36" s="860"/>
      <c r="CZ36" s="860"/>
      <c r="DA36" s="860"/>
      <c r="DB36" s="860"/>
      <c r="DC36" s="860"/>
      <c r="DD36" s="860"/>
      <c r="DE36" s="860"/>
      <c r="DF36" s="860"/>
      <c r="DG36" s="860"/>
      <c r="DH36" s="860"/>
      <c r="DI36" s="860"/>
      <c r="DJ36" s="860"/>
      <c r="DK36" s="860"/>
      <c r="DL36" s="860"/>
      <c r="DM36" s="860"/>
      <c r="DN36" s="860"/>
      <c r="DO36" s="860"/>
      <c r="DP36" s="860"/>
      <c r="DQ36" s="860"/>
      <c r="DR36" s="860"/>
      <c r="DS36" s="860"/>
      <c r="DT36" s="860"/>
      <c r="DU36" s="860"/>
      <c r="DV36" s="860"/>
      <c r="DW36" s="860"/>
      <c r="DX36" s="860"/>
      <c r="DY36" s="860"/>
    </row>
    <row r="37" spans="1:129">
      <c r="A37" s="838" t="s">
        <v>3312</v>
      </c>
      <c r="B37" s="838"/>
      <c r="C37" s="838"/>
      <c r="D37" s="838"/>
      <c r="E37" s="838"/>
      <c r="F37" s="838"/>
      <c r="G37" s="838"/>
      <c r="H37" s="838"/>
      <c r="I37" s="838"/>
      <c r="J37" s="838"/>
      <c r="K37" s="838"/>
      <c r="L37" s="838"/>
      <c r="M37" s="838"/>
      <c r="N37" s="838"/>
      <c r="O37" s="840"/>
      <c r="P37" s="840"/>
      <c r="Q37" s="840"/>
      <c r="R37" s="840"/>
      <c r="S37" s="840"/>
      <c r="T37" s="840"/>
      <c r="U37" s="840"/>
      <c r="V37" s="840"/>
      <c r="W37" s="840"/>
      <c r="X37" s="840"/>
      <c r="Y37" s="840"/>
      <c r="Z37" s="840"/>
      <c r="AA37" s="840"/>
      <c r="AB37" s="840"/>
      <c r="AC37" s="840"/>
      <c r="AD37" s="840"/>
      <c r="AE37" s="840"/>
      <c r="AF37" s="840"/>
      <c r="AG37" s="840"/>
      <c r="AH37" s="840"/>
      <c r="AI37" s="840"/>
      <c r="AJ37" s="840"/>
      <c r="AK37" s="840"/>
      <c r="AL37" s="840"/>
      <c r="AM37" s="840"/>
      <c r="AN37" s="840"/>
      <c r="AO37" s="840"/>
      <c r="AP37" s="840"/>
      <c r="AQ37" s="840"/>
      <c r="AR37" s="840"/>
      <c r="AS37" s="840"/>
      <c r="AT37" s="840"/>
      <c r="AU37" s="840"/>
      <c r="AV37" s="840"/>
      <c r="AW37" s="840"/>
      <c r="AX37" s="840"/>
      <c r="AY37" s="840"/>
      <c r="AZ37" s="840"/>
      <c r="BA37" s="840"/>
      <c r="BB37" s="840"/>
      <c r="BC37" s="840"/>
      <c r="BD37" s="840"/>
      <c r="BE37" s="840"/>
      <c r="BF37" s="840"/>
      <c r="BG37" s="840"/>
      <c r="BH37" s="840"/>
      <c r="BI37" s="840"/>
      <c r="BJ37" s="840"/>
      <c r="BK37" s="840"/>
      <c r="BL37" s="840"/>
      <c r="BM37" s="840"/>
      <c r="BN37" s="840"/>
      <c r="BO37" s="840"/>
      <c r="BP37" s="840"/>
      <c r="BQ37" s="840"/>
      <c r="BR37" s="840"/>
      <c r="BS37" s="840"/>
      <c r="BT37" s="840"/>
      <c r="BU37" s="840"/>
      <c r="BV37" s="840"/>
      <c r="BW37" s="840"/>
      <c r="BX37" s="840"/>
      <c r="BY37" s="840"/>
      <c r="BZ37" s="840"/>
      <c r="CA37" s="840"/>
      <c r="CB37" s="840"/>
      <c r="CC37" s="840"/>
      <c r="CD37" s="840"/>
      <c r="CE37" s="840"/>
      <c r="CF37" s="840"/>
      <c r="CG37" s="840"/>
      <c r="CH37" s="840"/>
      <c r="CI37" s="840"/>
      <c r="CJ37" s="840"/>
      <c r="CK37" s="840"/>
      <c r="CL37" s="840"/>
      <c r="CM37" s="840"/>
      <c r="CN37" s="840"/>
      <c r="CO37" s="840"/>
      <c r="CP37" s="840"/>
      <c r="CQ37" s="840"/>
      <c r="CR37" s="840"/>
      <c r="CS37" s="840"/>
      <c r="CT37" s="840"/>
      <c r="CU37" s="840"/>
      <c r="CV37" s="840"/>
      <c r="CW37" s="840"/>
      <c r="CX37" s="840"/>
      <c r="CY37" s="840"/>
      <c r="CZ37" s="840"/>
      <c r="DA37" s="840"/>
      <c r="DB37" s="840"/>
      <c r="DC37" s="840"/>
      <c r="DD37" s="840"/>
      <c r="DE37" s="840"/>
      <c r="DF37" s="840"/>
      <c r="DG37" s="840"/>
      <c r="DH37" s="840"/>
      <c r="DI37" s="840"/>
      <c r="DJ37" s="840"/>
      <c r="DK37" s="840"/>
      <c r="DL37" s="840"/>
      <c r="DM37" s="840"/>
      <c r="DN37" s="840"/>
      <c r="DO37" s="840"/>
      <c r="DP37" s="840"/>
      <c r="DQ37" s="840"/>
      <c r="DR37" s="840"/>
      <c r="DS37" s="840"/>
      <c r="DT37" s="840"/>
      <c r="DU37" s="840"/>
      <c r="DV37" s="840"/>
      <c r="DW37" s="840"/>
      <c r="DX37" s="840"/>
      <c r="DY37" s="840"/>
    </row>
    <row r="38" spans="1:129">
      <c r="A38" s="839" t="s">
        <v>3325</v>
      </c>
      <c r="B38" s="839"/>
      <c r="C38" s="839"/>
      <c r="D38" s="839"/>
      <c r="E38" s="839"/>
      <c r="F38" s="839"/>
      <c r="G38" s="839"/>
      <c r="H38" s="839"/>
      <c r="I38" s="839"/>
      <c r="J38" s="839"/>
      <c r="K38" s="839"/>
      <c r="L38" s="839"/>
      <c r="M38" s="839"/>
      <c r="N38" s="839"/>
      <c r="O38" s="840"/>
      <c r="P38" s="840"/>
      <c r="Q38" s="840"/>
      <c r="R38" s="840"/>
      <c r="S38" s="840"/>
      <c r="T38" s="840"/>
      <c r="U38" s="840"/>
      <c r="V38" s="840"/>
      <c r="W38" s="840"/>
      <c r="X38" s="840"/>
      <c r="Y38" s="840"/>
      <c r="Z38" s="840"/>
      <c r="AA38" s="840"/>
      <c r="AB38" s="840"/>
      <c r="AC38" s="840"/>
      <c r="AD38" s="840"/>
      <c r="AE38" s="840"/>
      <c r="AF38" s="840"/>
      <c r="AG38" s="840"/>
      <c r="AH38" s="840"/>
      <c r="AI38" s="840"/>
      <c r="AJ38" s="840"/>
      <c r="AK38" s="840"/>
      <c r="AL38" s="840"/>
      <c r="AM38" s="840"/>
      <c r="AN38" s="840"/>
      <c r="AO38" s="840"/>
      <c r="AP38" s="840"/>
      <c r="AQ38" s="840"/>
      <c r="AR38" s="840"/>
      <c r="AS38" s="840"/>
      <c r="AT38" s="840"/>
      <c r="AU38" s="840"/>
      <c r="AV38" s="840"/>
      <c r="AW38" s="840"/>
      <c r="AX38" s="840"/>
      <c r="AY38" s="840"/>
      <c r="AZ38" s="840"/>
      <c r="BA38" s="840"/>
      <c r="BB38" s="840"/>
      <c r="BC38" s="840"/>
      <c r="BD38" s="840"/>
      <c r="BE38" s="840"/>
      <c r="BF38" s="840"/>
      <c r="BG38" s="840"/>
      <c r="BH38" s="840"/>
      <c r="BI38" s="840"/>
      <c r="BJ38" s="840"/>
      <c r="BK38" s="840"/>
      <c r="BL38" s="840"/>
      <c r="BM38" s="840"/>
      <c r="BN38" s="840"/>
      <c r="BO38" s="840"/>
      <c r="BP38" s="840"/>
      <c r="BQ38" s="840"/>
      <c r="BR38" s="840"/>
      <c r="BS38" s="840"/>
      <c r="BT38" s="840"/>
      <c r="BU38" s="840"/>
      <c r="BV38" s="840"/>
      <c r="BW38" s="840"/>
      <c r="BX38" s="840"/>
      <c r="BY38" s="840"/>
      <c r="BZ38" s="840"/>
      <c r="CA38" s="840"/>
      <c r="CB38" s="840"/>
      <c r="CC38" s="840"/>
      <c r="CD38" s="840"/>
      <c r="CE38" s="840"/>
      <c r="CF38" s="840"/>
      <c r="CG38" s="840"/>
      <c r="CH38" s="840"/>
      <c r="CI38" s="840"/>
      <c r="CJ38" s="840"/>
      <c r="CK38" s="840"/>
      <c r="CL38" s="840"/>
      <c r="CM38" s="840"/>
      <c r="CN38" s="840"/>
      <c r="CO38" s="840"/>
      <c r="CP38" s="840"/>
      <c r="CQ38" s="840"/>
      <c r="CR38" s="840"/>
      <c r="CS38" s="840"/>
      <c r="CT38" s="840"/>
      <c r="CU38" s="840"/>
      <c r="CV38" s="840"/>
      <c r="CW38" s="840"/>
      <c r="CX38" s="840"/>
      <c r="CY38" s="840"/>
      <c r="CZ38" s="840"/>
      <c r="DA38" s="840"/>
      <c r="DB38" s="840"/>
      <c r="DC38" s="840"/>
      <c r="DD38" s="840"/>
      <c r="DE38" s="840"/>
      <c r="DF38" s="840"/>
      <c r="DG38" s="840"/>
      <c r="DH38" s="840"/>
      <c r="DI38" s="840"/>
      <c r="DJ38" s="840"/>
      <c r="DK38" s="840"/>
      <c r="DL38" s="840"/>
      <c r="DM38" s="840"/>
      <c r="DN38" s="840"/>
      <c r="DO38" s="840"/>
      <c r="DP38" s="840"/>
      <c r="DQ38" s="840"/>
      <c r="DR38" s="840"/>
      <c r="DS38" s="840"/>
      <c r="DT38" s="840"/>
      <c r="DU38" s="840"/>
      <c r="DV38" s="840"/>
      <c r="DW38" s="840"/>
      <c r="DX38" s="840"/>
      <c r="DY38" s="840"/>
    </row>
    <row r="39" spans="1:129">
      <c r="A39" s="839" t="s">
        <v>3314</v>
      </c>
      <c r="B39" s="839"/>
      <c r="C39" s="839"/>
      <c r="D39" s="839"/>
      <c r="E39" s="839"/>
      <c r="F39" s="839"/>
      <c r="G39" s="839"/>
      <c r="H39" s="839"/>
      <c r="I39" s="839"/>
      <c r="J39" s="839"/>
      <c r="K39" s="839"/>
      <c r="L39" s="839"/>
      <c r="M39" s="839"/>
      <c r="N39" s="839"/>
      <c r="O39" s="840"/>
      <c r="P39" s="840"/>
      <c r="Q39" s="840"/>
      <c r="R39" s="840"/>
      <c r="S39" s="840"/>
      <c r="T39" s="840"/>
      <c r="U39" s="840"/>
      <c r="V39" s="840"/>
      <c r="W39" s="840"/>
      <c r="X39" s="840"/>
      <c r="Y39" s="840"/>
      <c r="Z39" s="840"/>
      <c r="AA39" s="840"/>
      <c r="AB39" s="840"/>
      <c r="AC39" s="840"/>
      <c r="AD39" s="840"/>
      <c r="AE39" s="840"/>
      <c r="AF39" s="840"/>
      <c r="AG39" s="840"/>
      <c r="AH39" s="840"/>
      <c r="AI39" s="840"/>
      <c r="AJ39" s="840"/>
      <c r="AK39" s="840"/>
      <c r="AL39" s="840"/>
      <c r="AM39" s="840"/>
      <c r="AN39" s="840"/>
      <c r="AO39" s="840"/>
      <c r="AP39" s="840"/>
      <c r="AQ39" s="840"/>
      <c r="AR39" s="840"/>
      <c r="AS39" s="840"/>
      <c r="AT39" s="840"/>
      <c r="AU39" s="840"/>
      <c r="AV39" s="840"/>
      <c r="AW39" s="840"/>
      <c r="AX39" s="840"/>
      <c r="AY39" s="840"/>
      <c r="AZ39" s="840"/>
      <c r="BA39" s="840"/>
      <c r="BB39" s="840"/>
      <c r="BC39" s="840"/>
      <c r="BD39" s="840"/>
      <c r="BE39" s="840"/>
      <c r="BF39" s="840"/>
      <c r="BG39" s="840"/>
      <c r="BH39" s="840"/>
      <c r="BI39" s="840"/>
      <c r="BJ39" s="840"/>
      <c r="BK39" s="840"/>
      <c r="BL39" s="840"/>
      <c r="BM39" s="840"/>
      <c r="BN39" s="840"/>
      <c r="BO39" s="840"/>
      <c r="BP39" s="840"/>
      <c r="BQ39" s="840"/>
      <c r="BR39" s="840"/>
      <c r="BS39" s="840"/>
      <c r="BT39" s="840"/>
      <c r="BU39" s="840"/>
      <c r="BV39" s="840"/>
      <c r="BW39" s="840"/>
      <c r="BX39" s="840"/>
      <c r="BY39" s="840"/>
      <c r="BZ39" s="840"/>
      <c r="CA39" s="840"/>
      <c r="CB39" s="840"/>
      <c r="CC39" s="840"/>
      <c r="CD39" s="840"/>
      <c r="CE39" s="840"/>
      <c r="CF39" s="840"/>
      <c r="CG39" s="840"/>
      <c r="CH39" s="840"/>
      <c r="CI39" s="840"/>
      <c r="CJ39" s="840"/>
      <c r="CK39" s="840"/>
      <c r="CL39" s="840"/>
      <c r="CM39" s="840"/>
      <c r="CN39" s="840"/>
      <c r="CO39" s="840"/>
      <c r="CP39" s="840"/>
      <c r="CQ39" s="840"/>
      <c r="CR39" s="840"/>
      <c r="CS39" s="840"/>
      <c r="CT39" s="840"/>
      <c r="CU39" s="840"/>
      <c r="CV39" s="840"/>
      <c r="CW39" s="840"/>
      <c r="CX39" s="840"/>
      <c r="CY39" s="840"/>
      <c r="CZ39" s="840"/>
      <c r="DA39" s="840"/>
      <c r="DB39" s="840"/>
      <c r="DC39" s="840"/>
      <c r="DD39" s="840"/>
      <c r="DE39" s="840"/>
      <c r="DF39" s="840"/>
      <c r="DG39" s="840"/>
      <c r="DH39" s="840"/>
      <c r="DI39" s="840"/>
      <c r="DJ39" s="840"/>
      <c r="DK39" s="840"/>
      <c r="DL39" s="840"/>
      <c r="DM39" s="840"/>
      <c r="DN39" s="840"/>
      <c r="DO39" s="840"/>
      <c r="DP39" s="840"/>
      <c r="DQ39" s="840"/>
      <c r="DR39" s="840"/>
      <c r="DS39" s="840"/>
      <c r="DT39" s="840"/>
      <c r="DU39" s="840"/>
      <c r="DV39" s="840"/>
      <c r="DW39" s="840"/>
      <c r="DX39" s="840"/>
      <c r="DY39" s="840"/>
    </row>
    <row r="40" spans="1:129">
      <c r="A40" s="840" t="s">
        <v>3315</v>
      </c>
      <c r="B40" s="840"/>
      <c r="C40" s="840"/>
      <c r="D40" s="840"/>
      <c r="E40" s="840"/>
      <c r="F40" s="840"/>
      <c r="G40" s="840"/>
      <c r="H40" s="840"/>
      <c r="I40" s="840"/>
      <c r="J40" s="840"/>
      <c r="K40" s="840"/>
      <c r="L40" s="840"/>
      <c r="M40" s="840"/>
      <c r="N40" s="840"/>
      <c r="O40" s="840"/>
      <c r="P40" s="840"/>
      <c r="Q40" s="840"/>
      <c r="R40" s="840"/>
      <c r="S40" s="840"/>
      <c r="T40" s="840"/>
      <c r="U40" s="840"/>
      <c r="V40" s="840"/>
      <c r="W40" s="840"/>
      <c r="X40" s="840"/>
      <c r="Y40" s="840"/>
      <c r="Z40" s="840"/>
      <c r="AA40" s="840"/>
      <c r="AB40" s="840"/>
      <c r="AC40" s="840"/>
      <c r="AD40" s="840"/>
      <c r="AE40" s="840"/>
      <c r="AF40" s="840"/>
      <c r="AG40" s="840"/>
      <c r="AH40" s="840"/>
      <c r="AI40" s="840"/>
      <c r="AJ40" s="840"/>
      <c r="AK40" s="840"/>
      <c r="AL40" s="840"/>
      <c r="AM40" s="840"/>
      <c r="AN40" s="840"/>
      <c r="AO40" s="840"/>
      <c r="AP40" s="840"/>
      <c r="AQ40" s="840"/>
      <c r="AR40" s="840"/>
      <c r="AS40" s="840"/>
      <c r="AT40" s="840"/>
      <c r="AU40" s="840"/>
      <c r="AV40" s="840"/>
      <c r="AW40" s="840"/>
      <c r="AX40" s="840"/>
      <c r="AY40" s="840"/>
      <c r="AZ40" s="840"/>
      <c r="BA40" s="840"/>
      <c r="BB40" s="840"/>
      <c r="BC40" s="840"/>
      <c r="BD40" s="840"/>
      <c r="BE40" s="840"/>
      <c r="BF40" s="840"/>
      <c r="BG40" s="840"/>
      <c r="BH40" s="840"/>
      <c r="BI40" s="840"/>
      <c r="BJ40" s="840"/>
      <c r="BK40" s="840"/>
      <c r="BL40" s="840"/>
      <c r="BM40" s="840"/>
      <c r="BN40" s="840"/>
      <c r="BO40" s="840"/>
      <c r="BP40" s="840"/>
      <c r="BQ40" s="840"/>
      <c r="BR40" s="840"/>
      <c r="BS40" s="840"/>
      <c r="BT40" s="840"/>
      <c r="BU40" s="840"/>
      <c r="BV40" s="840"/>
      <c r="BW40" s="840"/>
      <c r="BX40" s="840"/>
      <c r="BY40" s="840"/>
      <c r="BZ40" s="840"/>
      <c r="CA40" s="840"/>
      <c r="CB40" s="840"/>
      <c r="CC40" s="840"/>
      <c r="CD40" s="840"/>
      <c r="CE40" s="840"/>
      <c r="CF40" s="840"/>
      <c r="CG40" s="840"/>
      <c r="CH40" s="840"/>
      <c r="CI40" s="840"/>
      <c r="CJ40" s="840"/>
      <c r="CK40" s="840"/>
      <c r="CL40" s="840"/>
      <c r="CM40" s="840"/>
      <c r="CN40" s="840"/>
      <c r="CO40" s="840"/>
      <c r="CP40" s="840"/>
      <c r="CQ40" s="840"/>
      <c r="CR40" s="840"/>
      <c r="CS40" s="840"/>
      <c r="CT40" s="840"/>
      <c r="CU40" s="840"/>
      <c r="CV40" s="840"/>
      <c r="CW40" s="840"/>
      <c r="CX40" s="840"/>
      <c r="CY40" s="840"/>
      <c r="CZ40" s="840"/>
      <c r="DA40" s="840"/>
      <c r="DB40" s="840"/>
      <c r="DC40" s="840"/>
      <c r="DD40" s="840"/>
      <c r="DE40" s="840"/>
      <c r="DF40" s="840"/>
      <c r="DG40" s="840"/>
      <c r="DH40" s="840"/>
      <c r="DI40" s="840"/>
      <c r="DJ40" s="840"/>
      <c r="DK40" s="840"/>
      <c r="DL40" s="840"/>
      <c r="DM40" s="840"/>
      <c r="DN40" s="840"/>
      <c r="DO40" s="840"/>
      <c r="DP40" s="840"/>
      <c r="DQ40" s="840"/>
      <c r="DR40" s="840"/>
      <c r="DS40" s="840"/>
      <c r="DT40" s="840"/>
      <c r="DU40" s="840"/>
      <c r="DV40" s="840"/>
      <c r="DW40" s="840"/>
      <c r="DX40" s="840"/>
      <c r="DY40" s="840"/>
    </row>
    <row r="41" spans="1:46">
      <c r="A41" s="841" t="s">
        <v>2909</v>
      </c>
      <c r="B41" s="842"/>
      <c r="C41" s="842"/>
      <c r="D41" s="842"/>
      <c r="E41" s="842"/>
      <c r="F41" s="842"/>
      <c r="G41" s="842"/>
      <c r="H41" s="842"/>
      <c r="I41" s="842"/>
      <c r="J41" s="842"/>
      <c r="K41" s="842"/>
      <c r="L41" s="842"/>
      <c r="M41" s="842"/>
      <c r="N41" s="842"/>
      <c r="O41" s="842"/>
      <c r="P41" s="842"/>
      <c r="Q41" s="842"/>
      <c r="R41" s="842"/>
      <c r="S41" s="842"/>
      <c r="T41" s="842"/>
      <c r="U41" s="842"/>
      <c r="V41" s="861"/>
      <c r="W41" s="861"/>
      <c r="X41" s="861"/>
      <c r="Y41" s="861"/>
      <c r="Z41" s="861"/>
      <c r="AA41" s="861"/>
      <c r="AB41" s="861"/>
      <c r="AC41" s="861"/>
      <c r="AD41" s="861"/>
      <c r="AE41" s="861"/>
      <c r="AF41" s="861"/>
      <c r="AG41" s="861"/>
      <c r="AH41" s="861"/>
      <c r="AI41" s="861"/>
      <c r="AJ41" s="861"/>
      <c r="AK41" s="861"/>
      <c r="AL41" s="861"/>
      <c r="AM41" s="861"/>
      <c r="AN41" s="861"/>
      <c r="AO41" s="861"/>
      <c r="AP41" s="861"/>
      <c r="AQ41" s="861"/>
      <c r="AR41" s="861"/>
      <c r="AS41" s="861"/>
      <c r="AT41" s="861"/>
    </row>
    <row r="42" spans="1:46">
      <c r="A42" s="843" t="s">
        <v>2910</v>
      </c>
      <c r="B42" s="842"/>
      <c r="C42" s="842"/>
      <c r="D42" s="842"/>
      <c r="E42" s="842"/>
      <c r="F42" s="842"/>
      <c r="G42" s="842"/>
      <c r="H42" s="842"/>
      <c r="I42" s="842"/>
      <c r="J42" s="842"/>
      <c r="K42" s="842"/>
      <c r="L42" s="842"/>
      <c r="M42" s="842"/>
      <c r="N42" s="842"/>
      <c r="O42" s="842"/>
      <c r="P42" s="842"/>
      <c r="Q42" s="842"/>
      <c r="R42" s="842"/>
      <c r="S42" s="842"/>
      <c r="T42" s="842"/>
      <c r="U42" s="842"/>
      <c r="V42" s="861"/>
      <c r="W42" s="861"/>
      <c r="X42" s="861"/>
      <c r="Y42" s="861"/>
      <c r="Z42" s="861"/>
      <c r="AA42" s="861"/>
      <c r="AB42" s="861"/>
      <c r="AC42" s="861"/>
      <c r="AD42" s="861"/>
      <c r="AE42" s="861"/>
      <c r="AF42" s="861"/>
      <c r="AG42" s="861"/>
      <c r="AH42" s="861"/>
      <c r="AI42" s="861"/>
      <c r="AJ42" s="861"/>
      <c r="AK42" s="861"/>
      <c r="AL42" s="861"/>
      <c r="AM42" s="861"/>
      <c r="AN42" s="861"/>
      <c r="AO42" s="861"/>
      <c r="AP42" s="861"/>
      <c r="AQ42" s="861"/>
      <c r="AR42" s="861"/>
      <c r="AS42" s="861"/>
      <c r="AT42" s="861"/>
    </row>
    <row r="43" spans="1:46">
      <c r="A43" s="843" t="s">
        <v>2911</v>
      </c>
      <c r="B43" s="842"/>
      <c r="C43" s="842"/>
      <c r="D43" s="842"/>
      <c r="E43" s="842"/>
      <c r="F43" s="842"/>
      <c r="G43" s="842"/>
      <c r="H43" s="842"/>
      <c r="I43" s="842"/>
      <c r="J43" s="842"/>
      <c r="K43" s="842"/>
      <c r="L43" s="842"/>
      <c r="M43" s="842"/>
      <c r="N43" s="842"/>
      <c r="O43" s="842"/>
      <c r="P43" s="842"/>
      <c r="Q43" s="842"/>
      <c r="R43" s="842"/>
      <c r="S43" s="842"/>
      <c r="T43" s="842"/>
      <c r="U43" s="842"/>
      <c r="V43" s="861"/>
      <c r="W43" s="861"/>
      <c r="X43" s="861"/>
      <c r="Y43" s="861"/>
      <c r="Z43" s="861"/>
      <c r="AA43" s="861"/>
      <c r="AB43" s="861"/>
      <c r="AC43" s="861"/>
      <c r="AD43" s="861"/>
      <c r="AE43" s="861"/>
      <c r="AF43" s="861"/>
      <c r="AG43" s="861"/>
      <c r="AH43" s="861"/>
      <c r="AI43" s="861"/>
      <c r="AJ43" s="861"/>
      <c r="AK43" s="861"/>
      <c r="AL43" s="861"/>
      <c r="AM43" s="861"/>
      <c r="AN43" s="861"/>
      <c r="AO43" s="861"/>
      <c r="AP43" s="861"/>
      <c r="AQ43" s="861"/>
      <c r="AR43" s="861"/>
      <c r="AS43" s="861"/>
      <c r="AT43" s="861"/>
    </row>
    <row r="44" spans="1:46">
      <c r="A44" s="843" t="s">
        <v>2912</v>
      </c>
      <c r="B44" s="842"/>
      <c r="C44" s="842"/>
      <c r="D44" s="842"/>
      <c r="E44" s="842"/>
      <c r="F44" s="842"/>
      <c r="G44" s="842"/>
      <c r="H44" s="842"/>
      <c r="I44" s="842"/>
      <c r="J44" s="842"/>
      <c r="K44" s="842"/>
      <c r="L44" s="842"/>
      <c r="M44" s="842"/>
      <c r="N44" s="842"/>
      <c r="O44" s="842"/>
      <c r="P44" s="842"/>
      <c r="Q44" s="842"/>
      <c r="R44" s="842"/>
      <c r="S44" s="842"/>
      <c r="T44" s="842"/>
      <c r="U44" s="842"/>
      <c r="V44" s="861"/>
      <c r="W44" s="861"/>
      <c r="X44" s="861"/>
      <c r="Y44" s="861"/>
      <c r="Z44" s="861"/>
      <c r="AA44" s="861"/>
      <c r="AB44" s="861"/>
      <c r="AC44" s="861"/>
      <c r="AD44" s="861"/>
      <c r="AE44" s="861"/>
      <c r="AF44" s="861"/>
      <c r="AG44" s="861"/>
      <c r="AH44" s="861"/>
      <c r="AI44" s="861"/>
      <c r="AJ44" s="861"/>
      <c r="AK44" s="861"/>
      <c r="AL44" s="861"/>
      <c r="AM44" s="861"/>
      <c r="AN44" s="861"/>
      <c r="AO44" s="861"/>
      <c r="AP44" s="861"/>
      <c r="AQ44" s="861"/>
      <c r="AR44" s="861"/>
      <c r="AS44" s="861"/>
      <c r="AT44" s="861"/>
    </row>
  </sheetData>
  <mergeCells count="22">
    <mergeCell ref="A1:K1"/>
    <mergeCell ref="A2:K2"/>
    <mergeCell ref="A24:J24"/>
    <mergeCell ref="A26:I26"/>
    <mergeCell ref="A27:I27"/>
    <mergeCell ref="A28:I28"/>
    <mergeCell ref="A29:I29"/>
    <mergeCell ref="A30:I30"/>
    <mergeCell ref="A31:I31"/>
    <mergeCell ref="A32:I32"/>
    <mergeCell ref="A33:I33"/>
    <mergeCell ref="A34:I34"/>
    <mergeCell ref="A35:I35"/>
    <mergeCell ref="A36:I36"/>
    <mergeCell ref="A37:N37"/>
    <mergeCell ref="A38:N38"/>
    <mergeCell ref="A39:N39"/>
    <mergeCell ref="I8:I9"/>
    <mergeCell ref="I10:I16"/>
    <mergeCell ref="I17:I20"/>
    <mergeCell ref="I21:I22"/>
    <mergeCell ref="J10:J22"/>
  </mergeCells>
  <hyperlinks>
    <hyperlink ref="I4" location="价格目录!A1" display="返回目录"/>
  </hyperlinks>
  <pageMargins left="0.699305555555556" right="0.699305555555556"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J23"/>
  <sheetViews>
    <sheetView workbookViewId="0">
      <selection activeCell="J16" sqref="J16"/>
    </sheetView>
  </sheetViews>
  <sheetFormatPr defaultColWidth="9" defaultRowHeight="14.25"/>
  <cols>
    <col min="2" max="2" width="30.75" customWidth="1"/>
    <col min="3" max="3" width="10.75" customWidth="1"/>
    <col min="4" max="4" width="12" customWidth="1"/>
    <col min="5" max="5" width="11.875" customWidth="1"/>
    <col min="6" max="6" width="11.375" customWidth="1"/>
    <col min="7" max="7" width="12.875" customWidth="1"/>
    <col min="8" max="8" width="11.875" customWidth="1"/>
    <col min="9" max="9" width="11.125" customWidth="1"/>
  </cols>
  <sheetData>
    <row r="1" ht="33.75" spans="1:10">
      <c r="A1" s="581" t="s">
        <v>95</v>
      </c>
      <c r="B1" s="581"/>
      <c r="C1" s="581"/>
      <c r="D1" s="581"/>
      <c r="E1" s="581"/>
      <c r="F1" s="581"/>
      <c r="G1" s="581"/>
      <c r="H1" s="581"/>
      <c r="I1" s="581"/>
      <c r="J1" s="581"/>
    </row>
    <row r="2" ht="18.75" spans="1:10">
      <c r="A2" s="32" t="s">
        <v>216</v>
      </c>
      <c r="B2" s="32"/>
      <c r="C2" s="32"/>
      <c r="D2" s="32"/>
      <c r="E2" s="32"/>
      <c r="F2" s="32"/>
      <c r="G2" s="32"/>
      <c r="H2" s="32"/>
      <c r="I2" s="32"/>
      <c r="J2" s="32"/>
    </row>
    <row r="3" spans="1:10">
      <c r="A3" s="776"/>
      <c r="B3" s="583" t="s">
        <v>3326</v>
      </c>
      <c r="C3" s="583"/>
      <c r="D3" s="583"/>
      <c r="E3" s="583"/>
      <c r="F3" s="583"/>
      <c r="G3" s="583"/>
      <c r="H3" s="583"/>
      <c r="I3" s="583"/>
      <c r="J3" s="583"/>
    </row>
    <row r="4" ht="33.75" spans="1:10">
      <c r="A4" s="785" t="s">
        <v>3327</v>
      </c>
      <c r="B4" s="786"/>
      <c r="C4" s="786"/>
      <c r="D4" s="786"/>
      <c r="E4" s="786"/>
      <c r="F4" s="786"/>
      <c r="G4" s="786"/>
      <c r="H4" s="333" t="s">
        <v>99</v>
      </c>
      <c r="I4" s="799"/>
      <c r="J4" s="800"/>
    </row>
    <row r="5" ht="16.5" spans="1:10">
      <c r="A5" s="787" t="s">
        <v>729</v>
      </c>
      <c r="B5" s="788" t="s">
        <v>3328</v>
      </c>
      <c r="C5" s="789" t="s">
        <v>3329</v>
      </c>
      <c r="D5" s="789" t="s">
        <v>3330</v>
      </c>
      <c r="E5" s="789" t="s">
        <v>3331</v>
      </c>
      <c r="F5" s="789" t="s">
        <v>3332</v>
      </c>
      <c r="G5" s="790" t="s">
        <v>3333</v>
      </c>
      <c r="H5" s="790" t="s">
        <v>3334</v>
      </c>
      <c r="I5" s="790" t="s">
        <v>2760</v>
      </c>
      <c r="J5" s="794"/>
    </row>
    <row r="6" ht="18" spans="1:10">
      <c r="A6" s="791">
        <v>1</v>
      </c>
      <c r="B6" s="792" t="s">
        <v>859</v>
      </c>
      <c r="C6" s="793" t="s">
        <v>251</v>
      </c>
      <c r="D6" s="793" t="s">
        <v>251</v>
      </c>
      <c r="E6" s="793" t="s">
        <v>251</v>
      </c>
      <c r="F6" s="793" t="s">
        <v>251</v>
      </c>
      <c r="G6" s="793" t="s">
        <v>251</v>
      </c>
      <c r="H6" s="793" t="s">
        <v>251</v>
      </c>
      <c r="I6" s="793" t="s">
        <v>251</v>
      </c>
      <c r="J6" s="794"/>
    </row>
    <row r="7" ht="18" spans="1:10">
      <c r="A7" s="791">
        <v>2</v>
      </c>
      <c r="B7" s="792" t="s">
        <v>3335</v>
      </c>
      <c r="C7" s="793" t="s">
        <v>251</v>
      </c>
      <c r="D7" s="793" t="s">
        <v>251</v>
      </c>
      <c r="E7" s="793" t="s">
        <v>251</v>
      </c>
      <c r="F7" s="793" t="s">
        <v>251</v>
      </c>
      <c r="G7" s="793" t="s">
        <v>251</v>
      </c>
      <c r="H7" s="793" t="s">
        <v>251</v>
      </c>
      <c r="I7" s="793" t="s">
        <v>251</v>
      </c>
      <c r="J7" s="794"/>
    </row>
    <row r="8" ht="18" spans="1:10">
      <c r="A8" s="791">
        <v>3</v>
      </c>
      <c r="B8" s="792" t="s">
        <v>228</v>
      </c>
      <c r="C8" s="793" t="s">
        <v>251</v>
      </c>
      <c r="D8" s="793" t="s">
        <v>251</v>
      </c>
      <c r="E8" s="793" t="s">
        <v>251</v>
      </c>
      <c r="F8" s="793" t="s">
        <v>251</v>
      </c>
      <c r="G8" s="793" t="s">
        <v>251</v>
      </c>
      <c r="H8" s="793" t="s">
        <v>251</v>
      </c>
      <c r="I8" s="793" t="s">
        <v>251</v>
      </c>
      <c r="J8" s="794"/>
    </row>
    <row r="9" ht="18" spans="1:10">
      <c r="A9" s="791">
        <v>4</v>
      </c>
      <c r="B9" s="792" t="s">
        <v>229</v>
      </c>
      <c r="C9" s="793" t="s">
        <v>251</v>
      </c>
      <c r="D9" s="793" t="s">
        <v>251</v>
      </c>
      <c r="E9" s="793" t="s">
        <v>251</v>
      </c>
      <c r="F9" s="793" t="s">
        <v>251</v>
      </c>
      <c r="G9" s="793" t="s">
        <v>251</v>
      </c>
      <c r="H9" s="793" t="s">
        <v>251</v>
      </c>
      <c r="I9" s="793" t="s">
        <v>251</v>
      </c>
      <c r="J9" s="794"/>
    </row>
    <row r="10" ht="76.5" customHeight="1" spans="1:10">
      <c r="A10" s="791">
        <v>5</v>
      </c>
      <c r="B10" s="792" t="s">
        <v>3336</v>
      </c>
      <c r="C10" s="793" t="s">
        <v>251</v>
      </c>
      <c r="D10" s="793" t="s">
        <v>251</v>
      </c>
      <c r="E10" s="793" t="s">
        <v>251</v>
      </c>
      <c r="F10" s="793" t="s">
        <v>251</v>
      </c>
      <c r="G10" s="793" t="s">
        <v>251</v>
      </c>
      <c r="H10" s="793" t="s">
        <v>251</v>
      </c>
      <c r="I10" s="793" t="s">
        <v>251</v>
      </c>
      <c r="J10" s="794"/>
    </row>
    <row r="11" ht="18" spans="1:10">
      <c r="A11" s="791">
        <v>6</v>
      </c>
      <c r="B11" s="792" t="s">
        <v>2606</v>
      </c>
      <c r="C11" s="793" t="s">
        <v>251</v>
      </c>
      <c r="D11" s="793" t="s">
        <v>251</v>
      </c>
      <c r="E11" s="793" t="s">
        <v>251</v>
      </c>
      <c r="F11" s="793" t="s">
        <v>251</v>
      </c>
      <c r="G11" s="793" t="s">
        <v>251</v>
      </c>
      <c r="H11" s="793" t="s">
        <v>251</v>
      </c>
      <c r="I11" s="793" t="s">
        <v>251</v>
      </c>
      <c r="J11" s="794"/>
    </row>
    <row r="12" spans="1:10">
      <c r="A12" s="794" t="s">
        <v>756</v>
      </c>
      <c r="B12" s="794" t="s">
        <v>3337</v>
      </c>
      <c r="C12" s="794"/>
      <c r="D12" s="794"/>
      <c r="E12" s="794"/>
      <c r="F12" s="794"/>
      <c r="G12" s="794"/>
      <c r="H12" s="794"/>
      <c r="I12" s="794"/>
      <c r="J12" s="794"/>
    </row>
    <row r="13" spans="1:10">
      <c r="A13" s="794" t="s">
        <v>3338</v>
      </c>
      <c r="B13" s="794"/>
      <c r="C13" s="794"/>
      <c r="D13" s="794"/>
      <c r="E13" s="794"/>
      <c r="F13" s="794"/>
      <c r="G13" s="794"/>
      <c r="H13" s="794"/>
      <c r="I13" s="794"/>
      <c r="J13" s="794"/>
    </row>
    <row r="14" ht="33.75" spans="1:10">
      <c r="A14" s="795" t="s">
        <v>3339</v>
      </c>
      <c r="B14" s="796"/>
      <c r="C14" s="796"/>
      <c r="D14" s="796"/>
      <c r="E14" s="796"/>
      <c r="F14" s="796"/>
      <c r="G14" s="796"/>
      <c r="H14" s="797" t="s">
        <v>99</v>
      </c>
      <c r="I14" s="794"/>
      <c r="J14" s="794"/>
    </row>
    <row r="15" ht="16.5" spans="1:10">
      <c r="A15" s="798" t="s">
        <v>729</v>
      </c>
      <c r="B15" s="788" t="s">
        <v>3328</v>
      </c>
      <c r="C15" s="789" t="s">
        <v>3329</v>
      </c>
      <c r="D15" s="789" t="s">
        <v>3330</v>
      </c>
      <c r="E15" s="789" t="s">
        <v>3331</v>
      </c>
      <c r="F15" s="789" t="s">
        <v>3332</v>
      </c>
      <c r="G15" s="790" t="s">
        <v>3333</v>
      </c>
      <c r="H15" s="790" t="s">
        <v>3334</v>
      </c>
      <c r="I15" s="790" t="s">
        <v>2760</v>
      </c>
      <c r="J15" s="794"/>
    </row>
    <row r="16" ht="18" spans="1:10">
      <c r="A16" s="791">
        <v>1</v>
      </c>
      <c r="B16" s="792" t="s">
        <v>859</v>
      </c>
      <c r="C16" s="793" t="s">
        <v>251</v>
      </c>
      <c r="D16" s="793" t="s">
        <v>251</v>
      </c>
      <c r="E16" s="793" t="s">
        <v>251</v>
      </c>
      <c r="F16" s="793" t="s">
        <v>251</v>
      </c>
      <c r="G16" s="793" t="s">
        <v>251</v>
      </c>
      <c r="H16" s="793" t="s">
        <v>251</v>
      </c>
      <c r="I16" s="793" t="s">
        <v>251</v>
      </c>
      <c r="J16" s="794"/>
    </row>
    <row r="17" ht="18" spans="1:10">
      <c r="A17" s="791">
        <v>2</v>
      </c>
      <c r="B17" s="792" t="s">
        <v>3335</v>
      </c>
      <c r="C17" s="793" t="s">
        <v>251</v>
      </c>
      <c r="D17" s="793" t="s">
        <v>251</v>
      </c>
      <c r="E17" s="793" t="s">
        <v>251</v>
      </c>
      <c r="F17" s="793" t="s">
        <v>251</v>
      </c>
      <c r="G17" s="793" t="s">
        <v>251</v>
      </c>
      <c r="H17" s="793" t="s">
        <v>251</v>
      </c>
      <c r="I17" s="793" t="s">
        <v>251</v>
      </c>
      <c r="J17" s="794"/>
    </row>
    <row r="18" ht="18" spans="1:10">
      <c r="A18" s="791">
        <v>3</v>
      </c>
      <c r="B18" s="792" t="s">
        <v>228</v>
      </c>
      <c r="C18" s="793" t="s">
        <v>251</v>
      </c>
      <c r="D18" s="793" t="s">
        <v>251</v>
      </c>
      <c r="E18" s="793" t="s">
        <v>251</v>
      </c>
      <c r="F18" s="793" t="s">
        <v>251</v>
      </c>
      <c r="G18" s="793" t="s">
        <v>251</v>
      </c>
      <c r="H18" s="793" t="s">
        <v>251</v>
      </c>
      <c r="I18" s="793" t="s">
        <v>251</v>
      </c>
      <c r="J18" s="794"/>
    </row>
    <row r="19" ht="18" spans="1:10">
      <c r="A19" s="791">
        <v>4</v>
      </c>
      <c r="B19" s="792" t="s">
        <v>229</v>
      </c>
      <c r="C19" s="793" t="s">
        <v>251</v>
      </c>
      <c r="D19" s="793" t="s">
        <v>251</v>
      </c>
      <c r="E19" s="793" t="s">
        <v>251</v>
      </c>
      <c r="F19" s="793" t="s">
        <v>251</v>
      </c>
      <c r="G19" s="793" t="s">
        <v>251</v>
      </c>
      <c r="H19" s="793" t="s">
        <v>251</v>
      </c>
      <c r="I19" s="793" t="s">
        <v>251</v>
      </c>
      <c r="J19" s="794"/>
    </row>
    <row r="20" ht="42.75" spans="1:10">
      <c r="A20" s="791">
        <v>5</v>
      </c>
      <c r="B20" s="792" t="s">
        <v>3336</v>
      </c>
      <c r="C20" s="793" t="s">
        <v>251</v>
      </c>
      <c r="D20" s="793" t="s">
        <v>251</v>
      </c>
      <c r="E20" s="793" t="s">
        <v>251</v>
      </c>
      <c r="F20" s="793" t="s">
        <v>251</v>
      </c>
      <c r="G20" s="793" t="s">
        <v>251</v>
      </c>
      <c r="H20" s="793" t="s">
        <v>251</v>
      </c>
      <c r="I20" s="793" t="s">
        <v>251</v>
      </c>
      <c r="J20" s="794"/>
    </row>
    <row r="21" ht="18" spans="1:10">
      <c r="A21" s="791">
        <v>6</v>
      </c>
      <c r="B21" s="792" t="s">
        <v>2606</v>
      </c>
      <c r="C21" s="793" t="s">
        <v>251</v>
      </c>
      <c r="D21" s="793" t="s">
        <v>251</v>
      </c>
      <c r="E21" s="793" t="s">
        <v>251</v>
      </c>
      <c r="F21" s="793" t="s">
        <v>251</v>
      </c>
      <c r="G21" s="793" t="s">
        <v>251</v>
      </c>
      <c r="H21" s="793" t="s">
        <v>251</v>
      </c>
      <c r="I21" s="793" t="s">
        <v>251</v>
      </c>
      <c r="J21" s="794"/>
    </row>
    <row r="22" spans="1:10">
      <c r="A22" s="794" t="s">
        <v>756</v>
      </c>
      <c r="B22" s="794" t="s">
        <v>3337</v>
      </c>
      <c r="C22" s="794"/>
      <c r="D22" s="794"/>
      <c r="E22" s="794"/>
      <c r="F22" s="794"/>
      <c r="G22" s="794"/>
      <c r="H22" s="794"/>
      <c r="I22" s="794"/>
      <c r="J22" s="794"/>
    </row>
    <row r="23" spans="1:10">
      <c r="A23" s="794" t="s">
        <v>3338</v>
      </c>
      <c r="B23" s="794"/>
      <c r="C23" s="794"/>
      <c r="D23" s="794"/>
      <c r="E23" s="794"/>
      <c r="F23" s="794"/>
      <c r="G23" s="794"/>
      <c r="H23" s="794"/>
      <c r="I23" s="794"/>
      <c r="J23" s="794"/>
    </row>
  </sheetData>
  <mergeCells count="4">
    <mergeCell ref="A1:J1"/>
    <mergeCell ref="A2:J2"/>
    <mergeCell ref="A4:G4"/>
    <mergeCell ref="A14:G14"/>
  </mergeCells>
  <hyperlinks>
    <hyperlink ref="H4" location="价格目录!A1" display="返回目录"/>
    <hyperlink ref="H14" location="价格目录!A1" display="返回目录"/>
  </hyperlinks>
  <pageMargins left="0.699305555555556" right="0.699305555555556"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J24"/>
  <sheetViews>
    <sheetView workbookViewId="0">
      <selection activeCell="E30" sqref="E30"/>
    </sheetView>
  </sheetViews>
  <sheetFormatPr defaultColWidth="9" defaultRowHeight="14.25"/>
  <cols>
    <col min="1" max="1" width="17.75" customWidth="1"/>
    <col min="2" max="2" width="11.75" customWidth="1"/>
    <col min="3" max="4" width="11" customWidth="1"/>
    <col min="5" max="5" width="14.625" customWidth="1"/>
    <col min="6" max="6" width="12.125" customWidth="1"/>
    <col min="7" max="7" width="13.375" customWidth="1"/>
    <col min="8" max="8" width="11.625" customWidth="1"/>
    <col min="9" max="9" width="10.375" customWidth="1"/>
  </cols>
  <sheetData>
    <row r="1" ht="33.75" spans="1:10">
      <c r="A1" s="581" t="s">
        <v>95</v>
      </c>
      <c r="B1" s="581"/>
      <c r="C1" s="581"/>
      <c r="D1" s="581"/>
      <c r="E1" s="581"/>
      <c r="F1" s="581"/>
      <c r="G1" s="581"/>
      <c r="H1" s="581"/>
      <c r="I1" s="581"/>
      <c r="J1" s="581"/>
    </row>
    <row r="2" ht="18.75" spans="1:10">
      <c r="A2" s="32" t="s">
        <v>216</v>
      </c>
      <c r="B2" s="32"/>
      <c r="C2" s="32"/>
      <c r="D2" s="32"/>
      <c r="E2" s="32"/>
      <c r="F2" s="32"/>
      <c r="G2" s="32"/>
      <c r="H2" s="32"/>
      <c r="I2" s="32"/>
      <c r="J2" s="32"/>
    </row>
    <row r="3" spans="1:10">
      <c r="A3" s="776"/>
      <c r="B3" s="583" t="s">
        <v>3326</v>
      </c>
      <c r="C3" s="583"/>
      <c r="D3" s="583"/>
      <c r="E3" s="583"/>
      <c r="F3" s="583"/>
      <c r="G3" s="583"/>
      <c r="H3" s="583"/>
      <c r="I3" s="583"/>
      <c r="J3" s="583"/>
    </row>
    <row r="4" ht="25.5" spans="4:9">
      <c r="D4" s="133" t="s">
        <v>3340</v>
      </c>
      <c r="I4" s="641"/>
    </row>
    <row r="6" ht="24" customHeight="1" spans="1:9">
      <c r="A6" s="777" t="s">
        <v>2263</v>
      </c>
      <c r="B6" s="778" t="s">
        <v>3341</v>
      </c>
      <c r="C6" s="779" t="s">
        <v>2598</v>
      </c>
      <c r="D6" s="779" t="s">
        <v>3342</v>
      </c>
      <c r="E6" s="779" t="s">
        <v>3343</v>
      </c>
      <c r="F6" s="780" t="s">
        <v>3344</v>
      </c>
      <c r="G6" s="780" t="s">
        <v>3345</v>
      </c>
      <c r="H6" s="780"/>
      <c r="I6" s="780"/>
    </row>
    <row r="7" ht="29.25" spans="1:8">
      <c r="A7" s="781" t="s">
        <v>248</v>
      </c>
      <c r="B7" s="782">
        <v>57</v>
      </c>
      <c r="C7" s="783">
        <v>53</v>
      </c>
      <c r="D7" s="783">
        <v>51</v>
      </c>
      <c r="E7" s="783">
        <v>50</v>
      </c>
      <c r="F7" s="783">
        <v>49</v>
      </c>
      <c r="G7" s="784"/>
      <c r="H7" s="784"/>
    </row>
    <row r="8" ht="29.25" spans="1:8">
      <c r="A8" s="781" t="s">
        <v>3346</v>
      </c>
      <c r="B8" s="782">
        <v>50</v>
      </c>
      <c r="C8" s="783">
        <v>46</v>
      </c>
      <c r="D8" s="783">
        <v>44</v>
      </c>
      <c r="E8" s="783">
        <v>39</v>
      </c>
      <c r="F8" s="783">
        <v>38</v>
      </c>
      <c r="G8" s="784"/>
      <c r="H8" s="784"/>
    </row>
    <row r="9" ht="29.25" spans="1:8">
      <c r="A9" s="781" t="s">
        <v>3347</v>
      </c>
      <c r="B9" s="782">
        <v>50</v>
      </c>
      <c r="C9" s="783">
        <v>46</v>
      </c>
      <c r="D9" s="783">
        <v>44</v>
      </c>
      <c r="E9" s="783">
        <v>39</v>
      </c>
      <c r="F9" s="783">
        <v>38</v>
      </c>
      <c r="G9" s="784"/>
      <c r="H9" s="784"/>
    </row>
    <row r="10" spans="1:1">
      <c r="A10" t="s">
        <v>3348</v>
      </c>
    </row>
    <row r="11" spans="1:1">
      <c r="A11" t="s">
        <v>3349</v>
      </c>
    </row>
    <row r="12" spans="1:8">
      <c r="A12" s="573" t="s">
        <v>756</v>
      </c>
      <c r="B12" s="573"/>
      <c r="C12" s="573"/>
      <c r="D12" s="573"/>
      <c r="E12" s="573"/>
      <c r="F12" s="573"/>
      <c r="G12" s="573"/>
      <c r="H12" s="573"/>
    </row>
    <row r="13" spans="1:8">
      <c r="A13" s="602" t="s">
        <v>3350</v>
      </c>
      <c r="B13" s="602"/>
      <c r="C13" s="602"/>
      <c r="D13" s="573"/>
      <c r="E13" s="573"/>
      <c r="F13" s="573"/>
      <c r="G13" s="573"/>
      <c r="H13" s="573"/>
    </row>
    <row r="14" spans="1:8">
      <c r="A14" s="603" t="s">
        <v>3351</v>
      </c>
      <c r="B14" s="603"/>
      <c r="C14" s="603"/>
      <c r="D14" s="573"/>
      <c r="E14" s="573"/>
      <c r="F14" s="573"/>
      <c r="G14" s="573"/>
      <c r="H14" s="573"/>
    </row>
    <row r="15" spans="1:8">
      <c r="A15" s="573" t="s">
        <v>3352</v>
      </c>
      <c r="B15" s="573"/>
      <c r="C15" s="573"/>
      <c r="D15" s="573"/>
      <c r="E15" s="573"/>
      <c r="F15" s="573"/>
      <c r="G15" s="573"/>
      <c r="H15" s="573"/>
    </row>
    <row r="16" spans="1:8">
      <c r="A16" s="604" t="s">
        <v>3353</v>
      </c>
      <c r="B16" s="604"/>
      <c r="C16" s="604"/>
      <c r="D16" s="604"/>
      <c r="E16" s="604"/>
      <c r="F16" s="604"/>
      <c r="G16" s="604"/>
      <c r="H16" s="604"/>
    </row>
    <row r="17" spans="1:8">
      <c r="A17" s="573" t="s">
        <v>3354</v>
      </c>
      <c r="B17" s="573"/>
      <c r="C17" s="573"/>
      <c r="D17" s="573"/>
      <c r="E17" s="573"/>
      <c r="F17" s="573"/>
      <c r="G17" s="573"/>
      <c r="H17" s="573"/>
    </row>
    <row r="18" spans="1:8">
      <c r="A18" s="573" t="s">
        <v>3355</v>
      </c>
      <c r="B18" s="573"/>
      <c r="C18" s="573"/>
      <c r="D18" s="573"/>
      <c r="E18" s="573"/>
      <c r="F18" s="573"/>
      <c r="G18" s="573"/>
      <c r="H18" s="573"/>
    </row>
    <row r="19" spans="1:8">
      <c r="A19" s="573" t="s">
        <v>3356</v>
      </c>
      <c r="B19" s="573"/>
      <c r="C19" s="573"/>
      <c r="D19" s="573"/>
      <c r="E19" s="573"/>
      <c r="F19" s="573"/>
      <c r="G19" s="573"/>
      <c r="H19" s="573"/>
    </row>
    <row r="20" spans="1:8">
      <c r="A20" s="573" t="s">
        <v>3357</v>
      </c>
      <c r="B20" s="573"/>
      <c r="C20" s="573"/>
      <c r="D20" s="573"/>
      <c r="E20" s="573"/>
      <c r="F20" s="573"/>
      <c r="G20" s="573"/>
      <c r="H20" s="573"/>
    </row>
    <row r="21" spans="1:8">
      <c r="A21" s="573" t="s">
        <v>3358</v>
      </c>
      <c r="B21" s="573"/>
      <c r="C21" s="573"/>
      <c r="D21" s="573"/>
      <c r="E21" s="573"/>
      <c r="F21" s="573"/>
      <c r="G21" s="573"/>
      <c r="H21" s="573"/>
    </row>
    <row r="22" spans="1:8">
      <c r="A22" s="573" t="s">
        <v>3359</v>
      </c>
      <c r="B22" s="573"/>
      <c r="C22" s="573"/>
      <c r="D22" s="573"/>
      <c r="E22" s="573"/>
      <c r="F22" s="573"/>
      <c r="G22" s="573"/>
      <c r="H22" s="573"/>
    </row>
    <row r="23" spans="1:8">
      <c r="A23" s="573" t="s">
        <v>3360</v>
      </c>
      <c r="B23" s="573"/>
      <c r="C23" s="573"/>
      <c r="D23" s="573"/>
      <c r="E23" s="573"/>
      <c r="F23" s="573"/>
      <c r="G23" s="573"/>
      <c r="H23" s="573"/>
    </row>
    <row r="24" spans="1:8">
      <c r="A24" s="573" t="s">
        <v>3361</v>
      </c>
      <c r="B24" s="573"/>
      <c r="C24" s="573"/>
      <c r="D24" s="573"/>
      <c r="E24" s="573"/>
      <c r="F24" s="573"/>
      <c r="G24" s="573"/>
      <c r="H24" s="573"/>
    </row>
  </sheetData>
  <mergeCells count="3">
    <mergeCell ref="A1:J1"/>
    <mergeCell ref="A2:J2"/>
    <mergeCell ref="A16:H16"/>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W96"/>
  <sheetViews>
    <sheetView topLeftCell="A4" workbookViewId="0">
      <selection activeCell="D45" sqref="D45"/>
    </sheetView>
  </sheetViews>
  <sheetFormatPr defaultColWidth="9" defaultRowHeight="14.25"/>
  <cols>
    <col min="1" max="1" width="8.875" customWidth="1"/>
    <col min="6" max="6" width="12.375" customWidth="1"/>
  </cols>
  <sheetData>
    <row r="1" ht="33.75" spans="1:20">
      <c r="A1" s="581" t="s">
        <v>95</v>
      </c>
      <c r="B1" s="581"/>
      <c r="C1" s="581"/>
      <c r="D1" s="581"/>
      <c r="E1" s="581"/>
      <c r="F1" s="581"/>
      <c r="G1" s="581"/>
      <c r="H1" s="581"/>
      <c r="I1" s="581"/>
      <c r="J1" s="581"/>
      <c r="K1" s="721"/>
      <c r="L1" s="721"/>
      <c r="M1" s="721"/>
      <c r="N1" s="721"/>
      <c r="O1" s="721"/>
      <c r="P1" s="721"/>
      <c r="Q1" s="721"/>
      <c r="R1" s="721"/>
      <c r="S1" s="721"/>
      <c r="T1" s="721"/>
    </row>
    <row r="2" ht="18.75" spans="1:20">
      <c r="A2" s="32" t="s">
        <v>3362</v>
      </c>
      <c r="B2" s="32"/>
      <c r="C2" s="32"/>
      <c r="D2" s="32"/>
      <c r="E2" s="32"/>
      <c r="F2" s="32"/>
      <c r="G2" s="32"/>
      <c r="H2" s="32"/>
      <c r="I2" s="32"/>
      <c r="J2" s="32"/>
      <c r="K2" s="721"/>
      <c r="L2" s="721"/>
      <c r="M2" s="721"/>
      <c r="N2" s="721"/>
      <c r="O2" s="721"/>
      <c r="P2" s="721"/>
      <c r="Q2" s="721"/>
      <c r="R2" s="721"/>
      <c r="S2" s="721"/>
      <c r="T2" s="721"/>
    </row>
    <row r="3" ht="25.5" spans="1:20">
      <c r="A3" s="721"/>
      <c r="B3" s="583" t="s">
        <v>3363</v>
      </c>
      <c r="C3" s="583"/>
      <c r="D3" s="583"/>
      <c r="E3" s="583"/>
      <c r="F3" s="722"/>
      <c r="G3" s="583"/>
      <c r="H3" s="583"/>
      <c r="I3" s="583"/>
      <c r="J3" s="583"/>
      <c r="K3" s="721"/>
      <c r="L3" s="721"/>
      <c r="M3" s="721"/>
      <c r="N3" s="721"/>
      <c r="O3" s="721"/>
      <c r="P3" s="721"/>
      <c r="Q3" s="721"/>
      <c r="R3" s="721"/>
      <c r="S3" s="721"/>
      <c r="T3" s="721"/>
    </row>
    <row r="4" ht="27.75" spans="9:17">
      <c r="I4" s="769" t="s">
        <v>3364</v>
      </c>
      <c r="Q4" s="147" t="s">
        <v>2446</v>
      </c>
    </row>
    <row r="5" ht="15.75" spans="1:23">
      <c r="A5" s="725" t="s">
        <v>3365</v>
      </c>
      <c r="B5" s="762" t="s">
        <v>859</v>
      </c>
      <c r="C5" s="727" t="s">
        <v>3335</v>
      </c>
      <c r="D5" s="727" t="s">
        <v>3366</v>
      </c>
      <c r="E5" s="727" t="s">
        <v>3367</v>
      </c>
      <c r="F5" s="727" t="s">
        <v>3368</v>
      </c>
      <c r="G5" s="727" t="s">
        <v>3369</v>
      </c>
      <c r="H5" s="727" t="s">
        <v>3370</v>
      </c>
      <c r="I5" s="727" t="s">
        <v>3371</v>
      </c>
      <c r="J5" s="743" t="s">
        <v>3372</v>
      </c>
      <c r="K5" s="743" t="s">
        <v>3373</v>
      </c>
      <c r="L5" s="727" t="s">
        <v>3374</v>
      </c>
      <c r="M5" s="744" t="s">
        <v>3375</v>
      </c>
      <c r="N5" s="727" t="s">
        <v>3376</v>
      </c>
      <c r="O5" s="727" t="s">
        <v>3377</v>
      </c>
      <c r="P5" s="727" t="s">
        <v>3378</v>
      </c>
      <c r="Q5" s="727" t="s">
        <v>3379</v>
      </c>
      <c r="R5" s="727" t="s">
        <v>3380</v>
      </c>
      <c r="S5" s="727" t="s">
        <v>3381</v>
      </c>
      <c r="T5" s="727" t="s">
        <v>3382</v>
      </c>
      <c r="U5" s="727" t="s">
        <v>3383</v>
      </c>
      <c r="V5" s="727" t="s">
        <v>3384</v>
      </c>
      <c r="W5" s="748" t="s">
        <v>3385</v>
      </c>
    </row>
    <row r="6" spans="1:23">
      <c r="A6" s="728" t="s">
        <v>250</v>
      </c>
      <c r="B6" s="729">
        <v>1</v>
      </c>
      <c r="C6" s="730">
        <v>2</v>
      </c>
      <c r="D6" s="731" t="s">
        <v>3386</v>
      </c>
      <c r="E6" s="731" t="s">
        <v>2866</v>
      </c>
      <c r="F6" s="731" t="s">
        <v>2867</v>
      </c>
      <c r="G6" s="731" t="s">
        <v>2868</v>
      </c>
      <c r="H6" s="731" t="s">
        <v>2869</v>
      </c>
      <c r="I6" s="731" t="s">
        <v>2870</v>
      </c>
      <c r="J6" s="745" t="s">
        <v>2871</v>
      </c>
      <c r="K6" s="745" t="s">
        <v>2873</v>
      </c>
      <c r="L6" s="731" t="s">
        <v>2874</v>
      </c>
      <c r="M6" s="746" t="s">
        <v>2875</v>
      </c>
      <c r="N6" s="747" t="s">
        <v>2876</v>
      </c>
      <c r="O6" s="747" t="s">
        <v>2877</v>
      </c>
      <c r="P6" s="747" t="s">
        <v>2878</v>
      </c>
      <c r="Q6" s="747" t="s">
        <v>2879</v>
      </c>
      <c r="R6" s="747" t="s">
        <v>2880</v>
      </c>
      <c r="S6" s="747" t="s">
        <v>2881</v>
      </c>
      <c r="T6" s="747" t="s">
        <v>3387</v>
      </c>
      <c r="U6" s="747" t="s">
        <v>2882</v>
      </c>
      <c r="V6" s="747" t="s">
        <v>2883</v>
      </c>
      <c r="W6" s="749" t="s">
        <v>2884</v>
      </c>
    </row>
    <row r="7" ht="15" spans="1:23">
      <c r="A7" s="728" t="s">
        <v>1355</v>
      </c>
      <c r="B7" s="763" t="s">
        <v>251</v>
      </c>
      <c r="C7" s="763" t="s">
        <v>251</v>
      </c>
      <c r="D7" s="763" t="s">
        <v>251</v>
      </c>
      <c r="E7" s="763" t="s">
        <v>251</v>
      </c>
      <c r="F7" s="763" t="s">
        <v>251</v>
      </c>
      <c r="G7" s="763">
        <v>104.05456344</v>
      </c>
      <c r="H7" s="763">
        <v>204.99707664</v>
      </c>
      <c r="I7" s="763">
        <v>104.93680788</v>
      </c>
      <c r="J7" s="763">
        <v>91.17608616</v>
      </c>
      <c r="K7" s="763">
        <v>103.06919952</v>
      </c>
      <c r="L7" s="763" t="s">
        <v>251</v>
      </c>
      <c r="M7" s="763" t="s">
        <v>251</v>
      </c>
      <c r="N7" s="763" t="s">
        <v>251</v>
      </c>
      <c r="O7" s="763" t="s">
        <v>251</v>
      </c>
      <c r="P7" s="763" t="s">
        <v>251</v>
      </c>
      <c r="Q7" s="763" t="s">
        <v>251</v>
      </c>
      <c r="R7" s="763" t="s">
        <v>251</v>
      </c>
      <c r="S7" s="763" t="s">
        <v>251</v>
      </c>
      <c r="T7" s="774" t="s">
        <v>251</v>
      </c>
      <c r="U7" s="774" t="s">
        <v>251</v>
      </c>
      <c r="V7" s="763" t="s">
        <v>251</v>
      </c>
      <c r="W7" s="763" t="s">
        <v>251</v>
      </c>
    </row>
    <row r="8" ht="15" spans="1:23">
      <c r="A8" s="728" t="s">
        <v>1364</v>
      </c>
      <c r="B8" s="763" t="s">
        <v>251</v>
      </c>
      <c r="C8" s="763" t="s">
        <v>251</v>
      </c>
      <c r="D8" s="763" t="s">
        <v>251</v>
      </c>
      <c r="E8" s="763" t="s">
        <v>251</v>
      </c>
      <c r="F8" s="763" t="s">
        <v>251</v>
      </c>
      <c r="G8" s="763">
        <v>117.31114548</v>
      </c>
      <c r="H8" s="763">
        <v>234.77569092</v>
      </c>
      <c r="I8" s="763">
        <v>120.7599192</v>
      </c>
      <c r="J8" s="763">
        <v>97.5580362</v>
      </c>
      <c r="K8" s="763">
        <v>113.17490856</v>
      </c>
      <c r="L8" s="763" t="s">
        <v>251</v>
      </c>
      <c r="M8" s="763" t="s">
        <v>251</v>
      </c>
      <c r="N8" s="763" t="s">
        <v>251</v>
      </c>
      <c r="O8" s="763" t="s">
        <v>251</v>
      </c>
      <c r="P8" s="763" t="s">
        <v>251</v>
      </c>
      <c r="Q8" s="763" t="s">
        <v>251</v>
      </c>
      <c r="R8" s="763" t="s">
        <v>251</v>
      </c>
      <c r="S8" s="763" t="s">
        <v>251</v>
      </c>
      <c r="T8" s="774" t="s">
        <v>251</v>
      </c>
      <c r="U8" s="774" t="s">
        <v>251</v>
      </c>
      <c r="V8" s="763" t="s">
        <v>251</v>
      </c>
      <c r="W8" s="763" t="s">
        <v>251</v>
      </c>
    </row>
    <row r="9" ht="15" spans="1:23">
      <c r="A9" s="728" t="s">
        <v>1373</v>
      </c>
      <c r="B9" s="763" t="s">
        <v>251</v>
      </c>
      <c r="C9" s="763" t="s">
        <v>251</v>
      </c>
      <c r="D9" s="763" t="s">
        <v>251</v>
      </c>
      <c r="E9" s="763" t="s">
        <v>251</v>
      </c>
      <c r="F9" s="763" t="s">
        <v>251</v>
      </c>
      <c r="G9" s="763">
        <v>135.75584988</v>
      </c>
      <c r="H9" s="763">
        <v>286.53944508</v>
      </c>
      <c r="I9" s="763">
        <v>139.720221</v>
      </c>
      <c r="J9" s="763">
        <v>108.83020788</v>
      </c>
      <c r="K9" s="763">
        <v>128.38853592</v>
      </c>
      <c r="L9" s="763" t="s">
        <v>251</v>
      </c>
      <c r="M9" s="763" t="s">
        <v>251</v>
      </c>
      <c r="N9" s="763" t="s">
        <v>251</v>
      </c>
      <c r="O9" s="763" t="s">
        <v>251</v>
      </c>
      <c r="P9" s="763" t="s">
        <v>251</v>
      </c>
      <c r="Q9" s="763" t="s">
        <v>251</v>
      </c>
      <c r="R9" s="763" t="s">
        <v>251</v>
      </c>
      <c r="S9" s="763" t="s">
        <v>251</v>
      </c>
      <c r="T9" s="774" t="s">
        <v>251</v>
      </c>
      <c r="U9" s="774" t="s">
        <v>251</v>
      </c>
      <c r="V9" s="763" t="s">
        <v>251</v>
      </c>
      <c r="W9" s="763" t="s">
        <v>251</v>
      </c>
    </row>
    <row r="10" ht="15" spans="1:23">
      <c r="A10" s="728" t="s">
        <v>1383</v>
      </c>
      <c r="B10" s="763" t="s">
        <v>251</v>
      </c>
      <c r="C10" s="763" t="s">
        <v>251</v>
      </c>
      <c r="D10" s="763" t="s">
        <v>251</v>
      </c>
      <c r="E10" s="763" t="s">
        <v>251</v>
      </c>
      <c r="F10" s="763" t="s">
        <v>251</v>
      </c>
      <c r="G10" s="763">
        <v>154.16618112</v>
      </c>
      <c r="H10" s="763">
        <v>338.31465696</v>
      </c>
      <c r="I10" s="770">
        <v>158.74926912</v>
      </c>
      <c r="J10" s="770">
        <v>120.125295</v>
      </c>
      <c r="K10" s="770">
        <v>143.64799416</v>
      </c>
      <c r="L10" s="763" t="s">
        <v>251</v>
      </c>
      <c r="M10" s="763" t="s">
        <v>251</v>
      </c>
      <c r="N10" s="763" t="s">
        <v>251</v>
      </c>
      <c r="O10" s="763" t="s">
        <v>251</v>
      </c>
      <c r="P10" s="763" t="s">
        <v>251</v>
      </c>
      <c r="Q10" s="763" t="s">
        <v>251</v>
      </c>
      <c r="R10" s="763" t="s">
        <v>251</v>
      </c>
      <c r="S10" s="763" t="s">
        <v>251</v>
      </c>
      <c r="T10" s="774" t="s">
        <v>251</v>
      </c>
      <c r="U10" s="774" t="s">
        <v>251</v>
      </c>
      <c r="V10" s="763" t="s">
        <v>251</v>
      </c>
      <c r="W10" s="763" t="s">
        <v>251</v>
      </c>
    </row>
    <row r="11" ht="15" spans="1:23">
      <c r="A11" s="728" t="s">
        <v>1393</v>
      </c>
      <c r="B11" s="763" t="s">
        <v>251</v>
      </c>
      <c r="C11" s="763" t="s">
        <v>251</v>
      </c>
      <c r="D11" s="763" t="s">
        <v>251</v>
      </c>
      <c r="E11" s="763" t="s">
        <v>251</v>
      </c>
      <c r="F11" s="763" t="s">
        <v>251</v>
      </c>
      <c r="G11" s="763">
        <v>174.34100124</v>
      </c>
      <c r="H11" s="763">
        <v>363.84023232</v>
      </c>
      <c r="I11" s="770">
        <v>175.24616112</v>
      </c>
      <c r="J11" s="770">
        <v>130.59542628</v>
      </c>
      <c r="K11" s="770">
        <v>158.99911416</v>
      </c>
      <c r="L11" s="763" t="s">
        <v>251</v>
      </c>
      <c r="M11" s="763" t="s">
        <v>251</v>
      </c>
      <c r="N11" s="763" t="s">
        <v>251</v>
      </c>
      <c r="O11" s="763" t="s">
        <v>251</v>
      </c>
      <c r="P11" s="763" t="s">
        <v>251</v>
      </c>
      <c r="Q11" s="763" t="s">
        <v>251</v>
      </c>
      <c r="R11" s="763" t="s">
        <v>251</v>
      </c>
      <c r="S11" s="763" t="s">
        <v>251</v>
      </c>
      <c r="T11" s="774" t="s">
        <v>251</v>
      </c>
      <c r="U11" s="774" t="s">
        <v>251</v>
      </c>
      <c r="V11" s="763" t="s">
        <v>251</v>
      </c>
      <c r="W11" s="763" t="s">
        <v>251</v>
      </c>
    </row>
    <row r="12" ht="15" spans="1:23">
      <c r="A12" s="728" t="s">
        <v>1403</v>
      </c>
      <c r="B12" s="763" t="s">
        <v>251</v>
      </c>
      <c r="C12" s="763" t="s">
        <v>251</v>
      </c>
      <c r="D12" s="763" t="s">
        <v>251</v>
      </c>
      <c r="E12" s="763" t="s">
        <v>251</v>
      </c>
      <c r="F12" s="763" t="s">
        <v>251</v>
      </c>
      <c r="G12" s="763">
        <v>194.56165224</v>
      </c>
      <c r="H12" s="763">
        <v>403.0119522</v>
      </c>
      <c r="I12" s="770">
        <v>192.86590968</v>
      </c>
      <c r="J12" s="770">
        <v>146.21007384</v>
      </c>
      <c r="K12" s="770">
        <v>177.60422664</v>
      </c>
      <c r="L12" s="763" t="s">
        <v>251</v>
      </c>
      <c r="M12" s="763" t="s">
        <v>251</v>
      </c>
      <c r="N12" s="763" t="s">
        <v>251</v>
      </c>
      <c r="O12" s="763" t="s">
        <v>251</v>
      </c>
      <c r="P12" s="763" t="s">
        <v>251</v>
      </c>
      <c r="Q12" s="763" t="s">
        <v>251</v>
      </c>
      <c r="R12" s="763" t="s">
        <v>251</v>
      </c>
      <c r="S12" s="763" t="s">
        <v>251</v>
      </c>
      <c r="T12" s="774" t="s">
        <v>251</v>
      </c>
      <c r="U12" s="774" t="s">
        <v>251</v>
      </c>
      <c r="V12" s="763" t="s">
        <v>251</v>
      </c>
      <c r="W12" s="763" t="s">
        <v>251</v>
      </c>
    </row>
    <row r="13" ht="15" spans="1:23">
      <c r="A13" s="728" t="s">
        <v>1414</v>
      </c>
      <c r="B13" s="763" t="s">
        <v>251</v>
      </c>
      <c r="C13" s="763" t="s">
        <v>251</v>
      </c>
      <c r="D13" s="763" t="s">
        <v>251</v>
      </c>
      <c r="E13" s="763" t="s">
        <v>251</v>
      </c>
      <c r="F13" s="763" t="s">
        <v>251</v>
      </c>
      <c r="G13" s="763">
        <v>214.77084552</v>
      </c>
      <c r="H13" s="763">
        <v>442.1951298</v>
      </c>
      <c r="I13" s="770">
        <v>210.48565824</v>
      </c>
      <c r="J13" s="770">
        <v>161.81326368</v>
      </c>
      <c r="K13" s="770">
        <v>196.1978814</v>
      </c>
      <c r="L13" s="763" t="s">
        <v>251</v>
      </c>
      <c r="M13" s="763" t="s">
        <v>251</v>
      </c>
      <c r="N13" s="763" t="s">
        <v>251</v>
      </c>
      <c r="O13" s="763" t="s">
        <v>251</v>
      </c>
      <c r="P13" s="763" t="s">
        <v>251</v>
      </c>
      <c r="Q13" s="763" t="s">
        <v>251</v>
      </c>
      <c r="R13" s="763" t="s">
        <v>251</v>
      </c>
      <c r="S13" s="763" t="s">
        <v>251</v>
      </c>
      <c r="T13" s="774" t="s">
        <v>251</v>
      </c>
      <c r="U13" s="774" t="s">
        <v>251</v>
      </c>
      <c r="V13" s="763" t="s">
        <v>251</v>
      </c>
      <c r="W13" s="763" t="s">
        <v>251</v>
      </c>
    </row>
    <row r="14" ht="15" spans="1:23">
      <c r="A14" s="728" t="s">
        <v>1425</v>
      </c>
      <c r="B14" s="763" t="s">
        <v>251</v>
      </c>
      <c r="C14" s="763" t="s">
        <v>251</v>
      </c>
      <c r="D14" s="763" t="s">
        <v>251</v>
      </c>
      <c r="E14" s="763" t="s">
        <v>251</v>
      </c>
      <c r="F14" s="763" t="s">
        <v>251</v>
      </c>
      <c r="G14" s="763">
        <v>232.95202236</v>
      </c>
      <c r="H14" s="763">
        <v>472.34962404</v>
      </c>
      <c r="I14" s="770">
        <v>235.02586968</v>
      </c>
      <c r="J14" s="770">
        <v>167.3222022</v>
      </c>
      <c r="K14" s="770">
        <v>208.06585452</v>
      </c>
      <c r="L14" s="763" t="s">
        <v>251</v>
      </c>
      <c r="M14" s="763" t="s">
        <v>251</v>
      </c>
      <c r="N14" s="763" t="s">
        <v>251</v>
      </c>
      <c r="O14" s="763" t="s">
        <v>251</v>
      </c>
      <c r="P14" s="763" t="s">
        <v>251</v>
      </c>
      <c r="Q14" s="763" t="s">
        <v>251</v>
      </c>
      <c r="R14" s="763" t="s">
        <v>251</v>
      </c>
      <c r="S14" s="763" t="s">
        <v>251</v>
      </c>
      <c r="T14" s="774" t="s">
        <v>251</v>
      </c>
      <c r="U14" s="774" t="s">
        <v>251</v>
      </c>
      <c r="V14" s="763" t="s">
        <v>251</v>
      </c>
      <c r="W14" s="763" t="s">
        <v>251</v>
      </c>
    </row>
    <row r="15" ht="15" spans="1:23">
      <c r="A15" s="728" t="s">
        <v>1436</v>
      </c>
      <c r="B15" s="763" t="s">
        <v>251</v>
      </c>
      <c r="C15" s="763" t="s">
        <v>251</v>
      </c>
      <c r="D15" s="763" t="s">
        <v>251</v>
      </c>
      <c r="E15" s="763" t="s">
        <v>251</v>
      </c>
      <c r="F15" s="763" t="s">
        <v>251</v>
      </c>
      <c r="G15" s="763">
        <v>253.00080756</v>
      </c>
      <c r="H15" s="763">
        <v>510.822423</v>
      </c>
      <c r="I15" s="770">
        <v>253.12684248</v>
      </c>
      <c r="J15" s="770">
        <v>182.12335164</v>
      </c>
      <c r="K15" s="770">
        <v>226.13245416</v>
      </c>
      <c r="L15" s="763" t="s">
        <v>251</v>
      </c>
      <c r="M15" s="763" t="s">
        <v>251</v>
      </c>
      <c r="N15" s="763" t="s">
        <v>251</v>
      </c>
      <c r="O15" s="763" t="s">
        <v>251</v>
      </c>
      <c r="P15" s="763" t="s">
        <v>251</v>
      </c>
      <c r="Q15" s="763" t="s">
        <v>251</v>
      </c>
      <c r="R15" s="763" t="s">
        <v>251</v>
      </c>
      <c r="S15" s="763" t="s">
        <v>251</v>
      </c>
      <c r="T15" s="774" t="s">
        <v>251</v>
      </c>
      <c r="U15" s="774" t="s">
        <v>251</v>
      </c>
      <c r="V15" s="763" t="s">
        <v>251</v>
      </c>
      <c r="W15" s="763" t="s">
        <v>251</v>
      </c>
    </row>
    <row r="16" ht="15" spans="1:23">
      <c r="A16" s="728" t="s">
        <v>1447</v>
      </c>
      <c r="B16" s="763" t="s">
        <v>251</v>
      </c>
      <c r="C16" s="763" t="s">
        <v>251</v>
      </c>
      <c r="D16" s="763" t="s">
        <v>251</v>
      </c>
      <c r="E16" s="763" t="s">
        <v>251</v>
      </c>
      <c r="F16" s="763" t="s">
        <v>251</v>
      </c>
      <c r="G16" s="763">
        <v>273.04959276</v>
      </c>
      <c r="H16" s="763">
        <v>549.28376424</v>
      </c>
      <c r="I16" s="770">
        <v>271.239273</v>
      </c>
      <c r="J16" s="770">
        <v>196.92450108</v>
      </c>
      <c r="K16" s="770">
        <v>244.18759608</v>
      </c>
      <c r="L16" s="763" t="s">
        <v>251</v>
      </c>
      <c r="M16" s="763" t="s">
        <v>251</v>
      </c>
      <c r="N16" s="763" t="s">
        <v>251</v>
      </c>
      <c r="O16" s="763" t="s">
        <v>251</v>
      </c>
      <c r="P16" s="763" t="s">
        <v>251</v>
      </c>
      <c r="Q16" s="763" t="s">
        <v>251</v>
      </c>
      <c r="R16" s="763" t="s">
        <v>251</v>
      </c>
      <c r="S16" s="763" t="s">
        <v>251</v>
      </c>
      <c r="T16" s="774" t="s">
        <v>251</v>
      </c>
      <c r="U16" s="774" t="s">
        <v>251</v>
      </c>
      <c r="V16" s="763" t="s">
        <v>251</v>
      </c>
      <c r="W16" s="763" t="s">
        <v>251</v>
      </c>
    </row>
    <row r="17" ht="15" spans="1:23">
      <c r="A17" s="728" t="s">
        <v>1458</v>
      </c>
      <c r="B17" s="763" t="s">
        <v>251</v>
      </c>
      <c r="C17" s="763" t="s">
        <v>251</v>
      </c>
      <c r="D17" s="763" t="s">
        <v>251</v>
      </c>
      <c r="E17" s="763" t="s">
        <v>251</v>
      </c>
      <c r="F17" s="763" t="s">
        <v>251</v>
      </c>
      <c r="G17" s="763">
        <v>300.44277648</v>
      </c>
      <c r="H17" s="763">
        <v>587.0118114</v>
      </c>
      <c r="I17" s="770">
        <v>304.24673952</v>
      </c>
      <c r="J17" s="770">
        <v>209.26224072</v>
      </c>
      <c r="K17" s="770">
        <v>264.23638128</v>
      </c>
      <c r="L17" s="763" t="s">
        <v>251</v>
      </c>
      <c r="M17" s="763" t="s">
        <v>251</v>
      </c>
      <c r="N17" s="763" t="s">
        <v>251</v>
      </c>
      <c r="O17" s="763" t="s">
        <v>251</v>
      </c>
      <c r="P17" s="763" t="s">
        <v>251</v>
      </c>
      <c r="Q17" s="763" t="s">
        <v>251</v>
      </c>
      <c r="R17" s="763" t="s">
        <v>251</v>
      </c>
      <c r="S17" s="763" t="s">
        <v>251</v>
      </c>
      <c r="T17" s="774" t="s">
        <v>251</v>
      </c>
      <c r="U17" s="774" t="s">
        <v>251</v>
      </c>
      <c r="V17" s="763" t="s">
        <v>251</v>
      </c>
      <c r="W17" s="763" t="s">
        <v>251</v>
      </c>
    </row>
    <row r="18" ht="15" spans="1:23">
      <c r="A18" s="728" t="s">
        <v>1469</v>
      </c>
      <c r="B18" s="763" t="s">
        <v>251</v>
      </c>
      <c r="C18" s="763" t="s">
        <v>251</v>
      </c>
      <c r="D18" s="763" t="s">
        <v>251</v>
      </c>
      <c r="E18" s="763" t="s">
        <v>251</v>
      </c>
      <c r="F18" s="763" t="s">
        <v>251</v>
      </c>
      <c r="G18" s="763">
        <v>322.80602112</v>
      </c>
      <c r="H18" s="763">
        <v>630.65204208</v>
      </c>
      <c r="I18" s="770">
        <v>326.15167536</v>
      </c>
      <c r="J18" s="770">
        <v>225.08312724</v>
      </c>
      <c r="K18" s="770">
        <v>284.0101812</v>
      </c>
      <c r="L18" s="763" t="s">
        <v>251</v>
      </c>
      <c r="M18" s="763" t="s">
        <v>251</v>
      </c>
      <c r="N18" s="763" t="s">
        <v>251</v>
      </c>
      <c r="O18" s="763" t="s">
        <v>251</v>
      </c>
      <c r="P18" s="763" t="s">
        <v>251</v>
      </c>
      <c r="Q18" s="763" t="s">
        <v>251</v>
      </c>
      <c r="R18" s="763" t="s">
        <v>251</v>
      </c>
      <c r="S18" s="763" t="s">
        <v>251</v>
      </c>
      <c r="T18" s="774" t="s">
        <v>251</v>
      </c>
      <c r="U18" s="774" t="s">
        <v>251</v>
      </c>
      <c r="V18" s="763" t="s">
        <v>251</v>
      </c>
      <c r="W18" s="763" t="s">
        <v>251</v>
      </c>
    </row>
    <row r="19" ht="15" spans="1:23">
      <c r="A19" s="728" t="s">
        <v>1480</v>
      </c>
      <c r="B19" s="763" t="s">
        <v>251</v>
      </c>
      <c r="C19" s="763" t="s">
        <v>251</v>
      </c>
      <c r="D19" s="763" t="s">
        <v>251</v>
      </c>
      <c r="E19" s="763" t="s">
        <v>251</v>
      </c>
      <c r="F19" s="763" t="s">
        <v>251</v>
      </c>
      <c r="G19" s="763">
        <v>345.16926576</v>
      </c>
      <c r="H19" s="763">
        <v>674.29227276</v>
      </c>
      <c r="I19" s="770">
        <v>348.04515348</v>
      </c>
      <c r="J19" s="770">
        <v>240.91547148</v>
      </c>
      <c r="K19" s="770">
        <v>303.7725234</v>
      </c>
      <c r="L19" s="763" t="s">
        <v>251</v>
      </c>
      <c r="M19" s="763" t="s">
        <v>251</v>
      </c>
      <c r="N19" s="763" t="s">
        <v>251</v>
      </c>
      <c r="O19" s="763" t="s">
        <v>251</v>
      </c>
      <c r="P19" s="763" t="s">
        <v>251</v>
      </c>
      <c r="Q19" s="763" t="s">
        <v>251</v>
      </c>
      <c r="R19" s="763" t="s">
        <v>251</v>
      </c>
      <c r="S19" s="763" t="s">
        <v>251</v>
      </c>
      <c r="T19" s="774" t="s">
        <v>251</v>
      </c>
      <c r="U19" s="774" t="s">
        <v>251</v>
      </c>
      <c r="V19" s="763" t="s">
        <v>251</v>
      </c>
      <c r="W19" s="763" t="s">
        <v>251</v>
      </c>
    </row>
    <row r="20" ht="15" spans="1:23">
      <c r="A20" s="728" t="s">
        <v>1490</v>
      </c>
      <c r="B20" s="763" t="s">
        <v>251</v>
      </c>
      <c r="C20" s="763" t="s">
        <v>251</v>
      </c>
      <c r="D20" s="763" t="s">
        <v>251</v>
      </c>
      <c r="E20" s="763" t="s">
        <v>251</v>
      </c>
      <c r="F20" s="763" t="s">
        <v>251</v>
      </c>
      <c r="G20" s="763">
        <v>367.5325104</v>
      </c>
      <c r="H20" s="763">
        <v>717.93250344</v>
      </c>
      <c r="I20" s="770">
        <v>369.9386316</v>
      </c>
      <c r="J20" s="770">
        <v>256.736358</v>
      </c>
      <c r="K20" s="770">
        <v>323.54632332</v>
      </c>
      <c r="L20" s="763" t="s">
        <v>251</v>
      </c>
      <c r="M20" s="763" t="s">
        <v>251</v>
      </c>
      <c r="N20" s="763" t="s">
        <v>251</v>
      </c>
      <c r="O20" s="763" t="s">
        <v>251</v>
      </c>
      <c r="P20" s="763" t="s">
        <v>251</v>
      </c>
      <c r="Q20" s="763" t="s">
        <v>251</v>
      </c>
      <c r="R20" s="763" t="s">
        <v>251</v>
      </c>
      <c r="S20" s="763" t="s">
        <v>251</v>
      </c>
      <c r="T20" s="774" t="s">
        <v>251</v>
      </c>
      <c r="U20" s="774" t="s">
        <v>251</v>
      </c>
      <c r="V20" s="763" t="s">
        <v>251</v>
      </c>
      <c r="W20" s="763" t="s">
        <v>251</v>
      </c>
    </row>
    <row r="21" ht="15" spans="1:23">
      <c r="A21" s="728" t="s">
        <v>1501</v>
      </c>
      <c r="B21" s="763" t="s">
        <v>251</v>
      </c>
      <c r="C21" s="763" t="s">
        <v>251</v>
      </c>
      <c r="D21" s="763" t="s">
        <v>251</v>
      </c>
      <c r="E21" s="763" t="s">
        <v>251</v>
      </c>
      <c r="F21" s="763" t="s">
        <v>251</v>
      </c>
      <c r="G21" s="763">
        <v>389.89575504</v>
      </c>
      <c r="H21" s="763">
        <v>761.57273412</v>
      </c>
      <c r="I21" s="770">
        <v>391.84356744</v>
      </c>
      <c r="J21" s="770">
        <v>272.56870224</v>
      </c>
      <c r="K21" s="770">
        <v>343.30866552</v>
      </c>
      <c r="L21" s="763" t="s">
        <v>251</v>
      </c>
      <c r="M21" s="763" t="s">
        <v>251</v>
      </c>
      <c r="N21" s="763" t="s">
        <v>251</v>
      </c>
      <c r="O21" s="763" t="s">
        <v>251</v>
      </c>
      <c r="P21" s="763" t="s">
        <v>251</v>
      </c>
      <c r="Q21" s="763" t="s">
        <v>251</v>
      </c>
      <c r="R21" s="763" t="s">
        <v>251</v>
      </c>
      <c r="S21" s="763" t="s">
        <v>251</v>
      </c>
      <c r="T21" s="774" t="s">
        <v>251</v>
      </c>
      <c r="U21" s="774" t="s">
        <v>251</v>
      </c>
      <c r="V21" s="763" t="s">
        <v>251</v>
      </c>
      <c r="W21" s="763" t="s">
        <v>251</v>
      </c>
    </row>
    <row r="22" ht="15" spans="1:23">
      <c r="A22" s="728" t="s">
        <v>1512</v>
      </c>
      <c r="B22" s="763" t="s">
        <v>251</v>
      </c>
      <c r="C22" s="763" t="s">
        <v>251</v>
      </c>
      <c r="D22" s="763" t="s">
        <v>251</v>
      </c>
      <c r="E22" s="763" t="s">
        <v>251</v>
      </c>
      <c r="F22" s="763" t="s">
        <v>251</v>
      </c>
      <c r="G22" s="763">
        <v>423.07508736</v>
      </c>
      <c r="H22" s="763">
        <v>887.4793944</v>
      </c>
      <c r="I22" s="770">
        <v>425.36663136</v>
      </c>
      <c r="J22" s="770">
        <v>284.72311836</v>
      </c>
      <c r="K22" s="770">
        <v>366.14167668</v>
      </c>
      <c r="L22" s="763" t="s">
        <v>251</v>
      </c>
      <c r="M22" s="763" t="s">
        <v>251</v>
      </c>
      <c r="N22" s="763" t="s">
        <v>251</v>
      </c>
      <c r="O22" s="763" t="s">
        <v>251</v>
      </c>
      <c r="P22" s="763" t="s">
        <v>251</v>
      </c>
      <c r="Q22" s="763" t="s">
        <v>251</v>
      </c>
      <c r="R22" s="763" t="s">
        <v>251</v>
      </c>
      <c r="S22" s="763" t="s">
        <v>251</v>
      </c>
      <c r="T22" s="774" t="s">
        <v>251</v>
      </c>
      <c r="U22" s="774" t="s">
        <v>251</v>
      </c>
      <c r="V22" s="763" t="s">
        <v>251</v>
      </c>
      <c r="W22" s="763" t="s">
        <v>251</v>
      </c>
    </row>
    <row r="23" ht="15" spans="1:23">
      <c r="A23" s="728" t="s">
        <v>1523</v>
      </c>
      <c r="B23" s="763" t="s">
        <v>251</v>
      </c>
      <c r="C23" s="763" t="s">
        <v>251</v>
      </c>
      <c r="D23" s="763" t="s">
        <v>251</v>
      </c>
      <c r="E23" s="763" t="s">
        <v>251</v>
      </c>
      <c r="F23" s="763" t="s">
        <v>251</v>
      </c>
      <c r="G23" s="763">
        <v>446.011218</v>
      </c>
      <c r="H23" s="763">
        <v>935.51938956</v>
      </c>
      <c r="I23" s="770">
        <v>447.86736864</v>
      </c>
      <c r="J23" s="770">
        <v>300.34922364</v>
      </c>
      <c r="K23" s="770">
        <v>386.07588468</v>
      </c>
      <c r="L23" s="763" t="s">
        <v>251</v>
      </c>
      <c r="M23" s="763" t="s">
        <v>251</v>
      </c>
      <c r="N23" s="763" t="s">
        <v>251</v>
      </c>
      <c r="O23" s="763" t="s">
        <v>251</v>
      </c>
      <c r="P23" s="763" t="s">
        <v>251</v>
      </c>
      <c r="Q23" s="763" t="s">
        <v>251</v>
      </c>
      <c r="R23" s="763" t="s">
        <v>251</v>
      </c>
      <c r="S23" s="763" t="s">
        <v>251</v>
      </c>
      <c r="T23" s="774" t="s">
        <v>251</v>
      </c>
      <c r="U23" s="774" t="s">
        <v>251</v>
      </c>
      <c r="V23" s="763" t="s">
        <v>251</v>
      </c>
      <c r="W23" s="763" t="s">
        <v>251</v>
      </c>
    </row>
    <row r="24" ht="15" spans="1:23">
      <c r="A24" s="728" t="s">
        <v>1533</v>
      </c>
      <c r="B24" s="763" t="s">
        <v>251</v>
      </c>
      <c r="C24" s="763" t="s">
        <v>251</v>
      </c>
      <c r="D24" s="763" t="s">
        <v>251</v>
      </c>
      <c r="E24" s="763" t="s">
        <v>251</v>
      </c>
      <c r="F24" s="763" t="s">
        <v>251</v>
      </c>
      <c r="G24" s="763">
        <v>468.94734864</v>
      </c>
      <c r="H24" s="763">
        <v>983.55938472</v>
      </c>
      <c r="I24" s="770">
        <v>470.3566482</v>
      </c>
      <c r="J24" s="770">
        <v>315.98678664</v>
      </c>
      <c r="K24" s="770">
        <v>405.99863496</v>
      </c>
      <c r="L24" s="763" t="s">
        <v>251</v>
      </c>
      <c r="M24" s="763" t="s">
        <v>251</v>
      </c>
      <c r="N24" s="763" t="s">
        <v>251</v>
      </c>
      <c r="O24" s="763" t="s">
        <v>251</v>
      </c>
      <c r="P24" s="763" t="s">
        <v>251</v>
      </c>
      <c r="Q24" s="763" t="s">
        <v>251</v>
      </c>
      <c r="R24" s="763" t="s">
        <v>251</v>
      </c>
      <c r="S24" s="763" t="s">
        <v>251</v>
      </c>
      <c r="T24" s="774" t="s">
        <v>251</v>
      </c>
      <c r="U24" s="774" t="s">
        <v>251</v>
      </c>
      <c r="V24" s="763" t="s">
        <v>251</v>
      </c>
      <c r="W24" s="763" t="s">
        <v>251</v>
      </c>
    </row>
    <row r="25" ht="15" spans="1:23">
      <c r="A25" s="728" t="s">
        <v>1544</v>
      </c>
      <c r="B25" s="763" t="s">
        <v>251</v>
      </c>
      <c r="C25" s="763" t="s">
        <v>251</v>
      </c>
      <c r="D25" s="763" t="s">
        <v>251</v>
      </c>
      <c r="E25" s="763" t="s">
        <v>251</v>
      </c>
      <c r="F25" s="763" t="s">
        <v>251</v>
      </c>
      <c r="G25" s="763">
        <v>491.88347928</v>
      </c>
      <c r="H25" s="763">
        <v>1031.59937988</v>
      </c>
      <c r="I25" s="770">
        <v>492.85738548</v>
      </c>
      <c r="J25" s="770">
        <v>331.62434964</v>
      </c>
      <c r="K25" s="770">
        <v>425.93284296</v>
      </c>
      <c r="L25" s="763" t="s">
        <v>251</v>
      </c>
      <c r="M25" s="763" t="s">
        <v>251</v>
      </c>
      <c r="N25" s="763" t="s">
        <v>251</v>
      </c>
      <c r="O25" s="763" t="s">
        <v>251</v>
      </c>
      <c r="P25" s="763" t="s">
        <v>251</v>
      </c>
      <c r="Q25" s="763" t="s">
        <v>251</v>
      </c>
      <c r="R25" s="763" t="s">
        <v>251</v>
      </c>
      <c r="S25" s="763" t="s">
        <v>251</v>
      </c>
      <c r="T25" s="774" t="s">
        <v>251</v>
      </c>
      <c r="U25" s="774" t="s">
        <v>251</v>
      </c>
      <c r="V25" s="763" t="s">
        <v>251</v>
      </c>
      <c r="W25" s="763" t="s">
        <v>251</v>
      </c>
    </row>
    <row r="26" ht="15" spans="1:23">
      <c r="A26" s="728" t="s">
        <v>1555</v>
      </c>
      <c r="B26" s="763" t="s">
        <v>251</v>
      </c>
      <c r="C26" s="763" t="s">
        <v>251</v>
      </c>
      <c r="D26" s="763" t="s">
        <v>251</v>
      </c>
      <c r="E26" s="763" t="s">
        <v>251</v>
      </c>
      <c r="F26" s="763" t="s">
        <v>251</v>
      </c>
      <c r="G26" s="763">
        <v>514.81960992</v>
      </c>
      <c r="H26" s="763">
        <v>1079.63937504</v>
      </c>
      <c r="I26" s="770">
        <v>515.34666504</v>
      </c>
      <c r="J26" s="770">
        <v>347.25045492</v>
      </c>
      <c r="K26" s="770">
        <v>445.86705096</v>
      </c>
      <c r="L26" s="763" t="s">
        <v>251</v>
      </c>
      <c r="M26" s="763" t="s">
        <v>251</v>
      </c>
      <c r="N26" s="763" t="s">
        <v>251</v>
      </c>
      <c r="O26" s="763" t="s">
        <v>251</v>
      </c>
      <c r="P26" s="763" t="s">
        <v>251</v>
      </c>
      <c r="Q26" s="763" t="s">
        <v>251</v>
      </c>
      <c r="R26" s="763" t="s">
        <v>251</v>
      </c>
      <c r="S26" s="763" t="s">
        <v>251</v>
      </c>
      <c r="T26" s="774" t="s">
        <v>251</v>
      </c>
      <c r="U26" s="774" t="s">
        <v>251</v>
      </c>
      <c r="V26" s="763" t="s">
        <v>251</v>
      </c>
      <c r="W26" s="763" t="s">
        <v>251</v>
      </c>
    </row>
    <row r="27" ht="15" spans="1:23">
      <c r="A27" s="728" t="s">
        <v>1566</v>
      </c>
      <c r="B27" s="763" t="s">
        <v>251</v>
      </c>
      <c r="C27" s="763" t="s">
        <v>251</v>
      </c>
      <c r="D27" s="763" t="s">
        <v>251</v>
      </c>
      <c r="E27" s="763" t="s">
        <v>251</v>
      </c>
      <c r="F27" s="763" t="s">
        <v>251</v>
      </c>
      <c r="G27" s="763">
        <v>536.12874432</v>
      </c>
      <c r="H27" s="763">
        <v>1119.84228972</v>
      </c>
      <c r="I27" s="770">
        <v>535.33816164</v>
      </c>
      <c r="J27" s="770">
        <v>361.89119628</v>
      </c>
      <c r="K27" s="770">
        <v>464.42633256</v>
      </c>
      <c r="L27" s="763" t="s">
        <v>251</v>
      </c>
      <c r="M27" s="763" t="s">
        <v>251</v>
      </c>
      <c r="N27" s="763" t="s">
        <v>251</v>
      </c>
      <c r="O27" s="763" t="s">
        <v>251</v>
      </c>
      <c r="P27" s="763" t="s">
        <v>251</v>
      </c>
      <c r="Q27" s="763" t="s">
        <v>251</v>
      </c>
      <c r="R27" s="763" t="s">
        <v>251</v>
      </c>
      <c r="S27" s="763" t="s">
        <v>251</v>
      </c>
      <c r="T27" s="774" t="s">
        <v>251</v>
      </c>
      <c r="U27" s="774" t="s">
        <v>251</v>
      </c>
      <c r="V27" s="763" t="s">
        <v>251</v>
      </c>
      <c r="W27" s="763" t="s">
        <v>251</v>
      </c>
    </row>
    <row r="28" ht="15" spans="1:23">
      <c r="A28" s="728" t="s">
        <v>1577</v>
      </c>
      <c r="B28" s="763" t="s">
        <v>251</v>
      </c>
      <c r="C28" s="763" t="s">
        <v>251</v>
      </c>
      <c r="D28" s="763" t="s">
        <v>251</v>
      </c>
      <c r="E28" s="763" t="s">
        <v>251</v>
      </c>
      <c r="F28" s="763" t="s">
        <v>251</v>
      </c>
      <c r="G28" s="763">
        <v>557.44933644</v>
      </c>
      <c r="H28" s="763">
        <v>1160.0452044</v>
      </c>
      <c r="I28" s="770">
        <v>555.32965824</v>
      </c>
      <c r="J28" s="770">
        <v>376.52047992</v>
      </c>
      <c r="K28" s="770">
        <v>482.99707188</v>
      </c>
      <c r="L28" s="763" t="s">
        <v>251</v>
      </c>
      <c r="M28" s="763" t="s">
        <v>251</v>
      </c>
      <c r="N28" s="763" t="s">
        <v>251</v>
      </c>
      <c r="O28" s="763" t="s">
        <v>251</v>
      </c>
      <c r="P28" s="763" t="s">
        <v>251</v>
      </c>
      <c r="Q28" s="763" t="s">
        <v>251</v>
      </c>
      <c r="R28" s="763" t="s">
        <v>251</v>
      </c>
      <c r="S28" s="763" t="s">
        <v>251</v>
      </c>
      <c r="T28" s="774" t="s">
        <v>251</v>
      </c>
      <c r="U28" s="774" t="s">
        <v>251</v>
      </c>
      <c r="V28" s="763" t="s">
        <v>251</v>
      </c>
      <c r="W28" s="763" t="s">
        <v>251</v>
      </c>
    </row>
    <row r="29" ht="15" spans="1:23">
      <c r="A29" s="728" t="s">
        <v>1588</v>
      </c>
      <c r="B29" s="763" t="s">
        <v>251</v>
      </c>
      <c r="C29" s="763" t="s">
        <v>251</v>
      </c>
      <c r="D29" s="763" t="s">
        <v>251</v>
      </c>
      <c r="E29" s="763" t="s">
        <v>251</v>
      </c>
      <c r="F29" s="763" t="s">
        <v>251</v>
      </c>
      <c r="G29" s="763">
        <v>578.75847084</v>
      </c>
      <c r="H29" s="763">
        <v>1200.24811908</v>
      </c>
      <c r="I29" s="770">
        <v>575.32115484</v>
      </c>
      <c r="J29" s="770">
        <v>391.14976356</v>
      </c>
      <c r="K29" s="770">
        <v>501.55635348</v>
      </c>
      <c r="L29" s="763" t="s">
        <v>251</v>
      </c>
      <c r="M29" s="763" t="s">
        <v>251</v>
      </c>
      <c r="N29" s="763" t="s">
        <v>251</v>
      </c>
      <c r="O29" s="763" t="s">
        <v>251</v>
      </c>
      <c r="P29" s="763" t="s">
        <v>251</v>
      </c>
      <c r="Q29" s="763" t="s">
        <v>251</v>
      </c>
      <c r="R29" s="763" t="s">
        <v>251</v>
      </c>
      <c r="S29" s="763" t="s">
        <v>251</v>
      </c>
      <c r="T29" s="774" t="s">
        <v>251</v>
      </c>
      <c r="U29" s="774" t="s">
        <v>251</v>
      </c>
      <c r="V29" s="763" t="s">
        <v>251</v>
      </c>
      <c r="W29" s="763" t="s">
        <v>251</v>
      </c>
    </row>
    <row r="30" ht="15" spans="1:23">
      <c r="A30" s="728" t="s">
        <v>1599</v>
      </c>
      <c r="B30" s="763" t="s">
        <v>251</v>
      </c>
      <c r="C30" s="763" t="s">
        <v>251</v>
      </c>
      <c r="D30" s="763" t="s">
        <v>251</v>
      </c>
      <c r="E30" s="763" t="s">
        <v>251</v>
      </c>
      <c r="F30" s="763" t="s">
        <v>251</v>
      </c>
      <c r="G30" s="763">
        <v>600.07906296</v>
      </c>
      <c r="H30" s="763">
        <v>1240.45103376</v>
      </c>
      <c r="I30" s="770">
        <v>595.31265144</v>
      </c>
      <c r="J30" s="770">
        <v>405.79050492</v>
      </c>
      <c r="K30" s="770">
        <v>520.1270928</v>
      </c>
      <c r="L30" s="763" t="s">
        <v>251</v>
      </c>
      <c r="M30" s="763" t="s">
        <v>251</v>
      </c>
      <c r="N30" s="763" t="s">
        <v>251</v>
      </c>
      <c r="O30" s="763" t="s">
        <v>251</v>
      </c>
      <c r="P30" s="763" t="s">
        <v>251</v>
      </c>
      <c r="Q30" s="763" t="s">
        <v>251</v>
      </c>
      <c r="R30" s="763" t="s">
        <v>251</v>
      </c>
      <c r="S30" s="763" t="s">
        <v>251</v>
      </c>
      <c r="T30" s="774" t="s">
        <v>251</v>
      </c>
      <c r="U30" s="774" t="s">
        <v>251</v>
      </c>
      <c r="V30" s="763" t="s">
        <v>251</v>
      </c>
      <c r="W30" s="763" t="s">
        <v>251</v>
      </c>
    </row>
    <row r="31" ht="15" spans="1:23">
      <c r="A31" s="728" t="s">
        <v>1608</v>
      </c>
      <c r="B31" s="763" t="s">
        <v>251</v>
      </c>
      <c r="C31" s="763" t="s">
        <v>251</v>
      </c>
      <c r="D31" s="763" t="s">
        <v>251</v>
      </c>
      <c r="E31" s="763" t="s">
        <v>251</v>
      </c>
      <c r="F31" s="763" t="s">
        <v>251</v>
      </c>
      <c r="G31" s="763">
        <v>680.37253992</v>
      </c>
      <c r="H31" s="763">
        <v>1576.0683432</v>
      </c>
      <c r="I31" s="770">
        <v>693.9384804</v>
      </c>
      <c r="J31" s="770">
        <v>442.06342164</v>
      </c>
      <c r="K31" s="770">
        <v>579.5904348</v>
      </c>
      <c r="L31" s="763" t="s">
        <v>251</v>
      </c>
      <c r="M31" s="763" t="s">
        <v>251</v>
      </c>
      <c r="N31" s="763" t="s">
        <v>251</v>
      </c>
      <c r="O31" s="763" t="s">
        <v>251</v>
      </c>
      <c r="P31" s="763" t="s">
        <v>251</v>
      </c>
      <c r="Q31" s="763" t="s">
        <v>251</v>
      </c>
      <c r="R31" s="763" t="s">
        <v>251</v>
      </c>
      <c r="S31" s="763" t="s">
        <v>251</v>
      </c>
      <c r="T31" s="774" t="s">
        <v>251</v>
      </c>
      <c r="U31" s="774" t="s">
        <v>251</v>
      </c>
      <c r="V31" s="763" t="s">
        <v>251</v>
      </c>
      <c r="W31" s="763" t="s">
        <v>251</v>
      </c>
    </row>
    <row r="32" ht="15" spans="1:23">
      <c r="A32" s="728" t="s">
        <v>1619</v>
      </c>
      <c r="B32" s="763" t="s">
        <v>251</v>
      </c>
      <c r="C32" s="763" t="s">
        <v>251</v>
      </c>
      <c r="D32" s="763" t="s">
        <v>251</v>
      </c>
      <c r="E32" s="763" t="s">
        <v>251</v>
      </c>
      <c r="F32" s="763" t="s">
        <v>251</v>
      </c>
      <c r="G32" s="763">
        <v>703.65240216</v>
      </c>
      <c r="H32" s="763">
        <v>1625.3343144</v>
      </c>
      <c r="I32" s="770">
        <v>716.37047136</v>
      </c>
      <c r="J32" s="770">
        <v>457.41454164</v>
      </c>
      <c r="K32" s="770">
        <v>599.5246428</v>
      </c>
      <c r="L32" s="763" t="s">
        <v>251</v>
      </c>
      <c r="M32" s="763" t="s">
        <v>251</v>
      </c>
      <c r="N32" s="763" t="s">
        <v>251</v>
      </c>
      <c r="O32" s="763" t="s">
        <v>251</v>
      </c>
      <c r="P32" s="763" t="s">
        <v>251</v>
      </c>
      <c r="Q32" s="763" t="s">
        <v>251</v>
      </c>
      <c r="R32" s="763" t="s">
        <v>251</v>
      </c>
      <c r="S32" s="763" t="s">
        <v>251</v>
      </c>
      <c r="T32" s="774" t="s">
        <v>251</v>
      </c>
      <c r="U32" s="774" t="s">
        <v>251</v>
      </c>
      <c r="V32" s="763" t="s">
        <v>251</v>
      </c>
      <c r="W32" s="763" t="s">
        <v>251</v>
      </c>
    </row>
    <row r="33" ht="15" spans="1:23">
      <c r="A33" s="728" t="s">
        <v>1630</v>
      </c>
      <c r="B33" s="763" t="s">
        <v>251</v>
      </c>
      <c r="C33" s="763" t="s">
        <v>251</v>
      </c>
      <c r="D33" s="763" t="s">
        <v>251</v>
      </c>
      <c r="E33" s="763" t="s">
        <v>251</v>
      </c>
      <c r="F33" s="763" t="s">
        <v>251</v>
      </c>
      <c r="G33" s="763">
        <v>726.9322644</v>
      </c>
      <c r="H33" s="763">
        <v>1674.6002856</v>
      </c>
      <c r="I33" s="770">
        <v>738.80246232</v>
      </c>
      <c r="J33" s="770">
        <v>472.76566164</v>
      </c>
      <c r="K33" s="770">
        <v>619.44739308</v>
      </c>
      <c r="L33" s="763" t="s">
        <v>251</v>
      </c>
      <c r="M33" s="763" t="s">
        <v>251</v>
      </c>
      <c r="N33" s="763" t="s">
        <v>251</v>
      </c>
      <c r="O33" s="763" t="s">
        <v>251</v>
      </c>
      <c r="P33" s="763" t="s">
        <v>251</v>
      </c>
      <c r="Q33" s="763" t="s">
        <v>251</v>
      </c>
      <c r="R33" s="763" t="s">
        <v>251</v>
      </c>
      <c r="S33" s="763" t="s">
        <v>251</v>
      </c>
      <c r="T33" s="774" t="s">
        <v>251</v>
      </c>
      <c r="U33" s="774" t="s">
        <v>251</v>
      </c>
      <c r="V33" s="763" t="s">
        <v>251</v>
      </c>
      <c r="W33" s="763" t="s">
        <v>251</v>
      </c>
    </row>
    <row r="34" ht="15" spans="1:23">
      <c r="A34" s="728" t="s">
        <v>1641</v>
      </c>
      <c r="B34" s="763" t="s">
        <v>251</v>
      </c>
      <c r="C34" s="763" t="s">
        <v>251</v>
      </c>
      <c r="D34" s="763" t="s">
        <v>251</v>
      </c>
      <c r="E34" s="763" t="s">
        <v>251</v>
      </c>
      <c r="F34" s="763" t="s">
        <v>251</v>
      </c>
      <c r="G34" s="763">
        <v>750.20066892</v>
      </c>
      <c r="H34" s="763">
        <v>1723.8662568</v>
      </c>
      <c r="I34" s="770">
        <v>761.245911</v>
      </c>
      <c r="J34" s="770">
        <v>488.11678164</v>
      </c>
      <c r="K34" s="770">
        <v>639.37014336</v>
      </c>
      <c r="L34" s="763" t="s">
        <v>251</v>
      </c>
      <c r="M34" s="763" t="s">
        <v>251</v>
      </c>
      <c r="N34" s="763" t="s">
        <v>251</v>
      </c>
      <c r="O34" s="763" t="s">
        <v>251</v>
      </c>
      <c r="P34" s="763" t="s">
        <v>251</v>
      </c>
      <c r="Q34" s="763" t="s">
        <v>251</v>
      </c>
      <c r="R34" s="763" t="s">
        <v>251</v>
      </c>
      <c r="S34" s="763" t="s">
        <v>251</v>
      </c>
      <c r="T34" s="774" t="s">
        <v>251</v>
      </c>
      <c r="U34" s="774" t="s">
        <v>251</v>
      </c>
      <c r="V34" s="763" t="s">
        <v>251</v>
      </c>
      <c r="W34" s="763" t="s">
        <v>251</v>
      </c>
    </row>
    <row r="35" ht="15" spans="1:23">
      <c r="A35" s="728" t="s">
        <v>1651</v>
      </c>
      <c r="B35" s="763" t="s">
        <v>251</v>
      </c>
      <c r="C35" s="763" t="s">
        <v>251</v>
      </c>
      <c r="D35" s="763" t="s">
        <v>251</v>
      </c>
      <c r="E35" s="763" t="s">
        <v>251</v>
      </c>
      <c r="F35" s="763" t="s">
        <v>251</v>
      </c>
      <c r="G35" s="763">
        <v>773.48053116</v>
      </c>
      <c r="H35" s="763">
        <v>1773.132228</v>
      </c>
      <c r="I35" s="770">
        <v>783.67790196</v>
      </c>
      <c r="J35" s="770">
        <v>503.47935936</v>
      </c>
      <c r="K35" s="770">
        <v>659.29289364</v>
      </c>
      <c r="L35" s="763" t="s">
        <v>251</v>
      </c>
      <c r="M35" s="763" t="s">
        <v>251</v>
      </c>
      <c r="N35" s="763" t="s">
        <v>251</v>
      </c>
      <c r="O35" s="763" t="s">
        <v>251</v>
      </c>
      <c r="P35" s="763" t="s">
        <v>251</v>
      </c>
      <c r="Q35" s="763" t="s">
        <v>251</v>
      </c>
      <c r="R35" s="763" t="s">
        <v>251</v>
      </c>
      <c r="S35" s="763" t="s">
        <v>251</v>
      </c>
      <c r="T35" s="774" t="s">
        <v>251</v>
      </c>
      <c r="U35" s="774" t="s">
        <v>251</v>
      </c>
      <c r="V35" s="763" t="s">
        <v>251</v>
      </c>
      <c r="W35" s="763" t="s">
        <v>251</v>
      </c>
    </row>
    <row r="36" ht="15" spans="1:23">
      <c r="A36" s="728" t="s">
        <v>1661</v>
      </c>
      <c r="B36" s="763" t="s">
        <v>251</v>
      </c>
      <c r="C36" s="763" t="s">
        <v>251</v>
      </c>
      <c r="D36" s="763" t="s">
        <v>251</v>
      </c>
      <c r="E36" s="763" t="s">
        <v>251</v>
      </c>
      <c r="F36" s="763" t="s">
        <v>251</v>
      </c>
      <c r="G36" s="763">
        <v>796.74893568</v>
      </c>
      <c r="H36" s="763">
        <v>1822.3981992</v>
      </c>
      <c r="I36" s="770">
        <v>806.10989292</v>
      </c>
      <c r="J36" s="770">
        <v>518.83047936</v>
      </c>
      <c r="K36" s="770">
        <v>679.22710164</v>
      </c>
      <c r="L36" s="763" t="s">
        <v>251</v>
      </c>
      <c r="M36" s="763" t="s">
        <v>251</v>
      </c>
      <c r="N36" s="763" t="s">
        <v>251</v>
      </c>
      <c r="O36" s="763" t="s">
        <v>251</v>
      </c>
      <c r="P36" s="763" t="s">
        <v>251</v>
      </c>
      <c r="Q36" s="763" t="s">
        <v>251</v>
      </c>
      <c r="R36" s="763" t="s">
        <v>251</v>
      </c>
      <c r="S36" s="763" t="s">
        <v>251</v>
      </c>
      <c r="T36" s="774" t="s">
        <v>251</v>
      </c>
      <c r="U36" s="774" t="s">
        <v>251</v>
      </c>
      <c r="V36" s="763" t="s">
        <v>251</v>
      </c>
      <c r="W36" s="763" t="s">
        <v>251</v>
      </c>
    </row>
    <row r="37" ht="15" spans="1:23">
      <c r="A37" s="728" t="s">
        <v>1672</v>
      </c>
      <c r="B37" s="763" t="s">
        <v>251</v>
      </c>
      <c r="C37" s="763" t="s">
        <v>251</v>
      </c>
      <c r="D37" s="763" t="s">
        <v>251</v>
      </c>
      <c r="E37" s="763" t="s">
        <v>251</v>
      </c>
      <c r="F37" s="763" t="s">
        <v>251</v>
      </c>
      <c r="G37" s="763">
        <v>820.02879792</v>
      </c>
      <c r="H37" s="763">
        <v>1871.6641704</v>
      </c>
      <c r="I37" s="770">
        <v>828.54188388</v>
      </c>
      <c r="J37" s="770">
        <v>534.18159936</v>
      </c>
      <c r="K37" s="770">
        <v>699.14985192</v>
      </c>
      <c r="L37" s="763" t="s">
        <v>251</v>
      </c>
      <c r="M37" s="763" t="s">
        <v>251</v>
      </c>
      <c r="N37" s="763" t="s">
        <v>251</v>
      </c>
      <c r="O37" s="763" t="s">
        <v>251</v>
      </c>
      <c r="P37" s="763" t="s">
        <v>251</v>
      </c>
      <c r="Q37" s="763" t="s">
        <v>251</v>
      </c>
      <c r="R37" s="763" t="s">
        <v>251</v>
      </c>
      <c r="S37" s="763" t="s">
        <v>251</v>
      </c>
      <c r="T37" s="774" t="s">
        <v>251</v>
      </c>
      <c r="U37" s="774" t="s">
        <v>251</v>
      </c>
      <c r="V37" s="763" t="s">
        <v>251</v>
      </c>
      <c r="W37" s="763" t="s">
        <v>251</v>
      </c>
    </row>
    <row r="38" ht="15" spans="1:23">
      <c r="A38" s="728" t="s">
        <v>1683</v>
      </c>
      <c r="B38" s="763" t="s">
        <v>251</v>
      </c>
      <c r="C38" s="763" t="s">
        <v>251</v>
      </c>
      <c r="D38" s="763" t="s">
        <v>251</v>
      </c>
      <c r="E38" s="763" t="s">
        <v>251</v>
      </c>
      <c r="F38" s="763" t="s">
        <v>251</v>
      </c>
      <c r="G38" s="763">
        <v>843.30866016</v>
      </c>
      <c r="H38" s="763">
        <v>1920.9301416</v>
      </c>
      <c r="I38" s="770">
        <v>850.97387484</v>
      </c>
      <c r="J38" s="770">
        <v>549.53271936</v>
      </c>
      <c r="K38" s="770">
        <v>719.0726022</v>
      </c>
      <c r="L38" s="763" t="s">
        <v>251</v>
      </c>
      <c r="M38" s="763" t="s">
        <v>251</v>
      </c>
      <c r="N38" s="763" t="s">
        <v>251</v>
      </c>
      <c r="O38" s="763" t="s">
        <v>251</v>
      </c>
      <c r="P38" s="763" t="s">
        <v>251</v>
      </c>
      <c r="Q38" s="763" t="s">
        <v>251</v>
      </c>
      <c r="R38" s="763" t="s">
        <v>251</v>
      </c>
      <c r="S38" s="763" t="s">
        <v>251</v>
      </c>
      <c r="T38" s="774" t="s">
        <v>251</v>
      </c>
      <c r="U38" s="774" t="s">
        <v>251</v>
      </c>
      <c r="V38" s="763" t="s">
        <v>251</v>
      </c>
      <c r="W38" s="763" t="s">
        <v>251</v>
      </c>
    </row>
    <row r="39" ht="15" spans="1:23">
      <c r="A39" s="728" t="s">
        <v>1693</v>
      </c>
      <c r="B39" s="763" t="s">
        <v>251</v>
      </c>
      <c r="C39" s="763" t="s">
        <v>251</v>
      </c>
      <c r="D39" s="763" t="s">
        <v>251</v>
      </c>
      <c r="E39" s="763" t="s">
        <v>251</v>
      </c>
      <c r="F39" s="763" t="s">
        <v>251</v>
      </c>
      <c r="G39" s="763">
        <v>866.57706468</v>
      </c>
      <c r="H39" s="763">
        <v>1970.1961128</v>
      </c>
      <c r="I39" s="770">
        <v>873.41732352</v>
      </c>
      <c r="J39" s="770">
        <v>564.88383936</v>
      </c>
      <c r="K39" s="770">
        <v>738.99535248</v>
      </c>
      <c r="L39" s="763" t="s">
        <v>251</v>
      </c>
      <c r="M39" s="763" t="s">
        <v>251</v>
      </c>
      <c r="N39" s="763" t="s">
        <v>251</v>
      </c>
      <c r="O39" s="763" t="s">
        <v>251</v>
      </c>
      <c r="P39" s="763" t="s">
        <v>251</v>
      </c>
      <c r="Q39" s="763" t="s">
        <v>251</v>
      </c>
      <c r="R39" s="763" t="s">
        <v>251</v>
      </c>
      <c r="S39" s="763" t="s">
        <v>251</v>
      </c>
      <c r="T39" s="774" t="s">
        <v>251</v>
      </c>
      <c r="U39" s="774" t="s">
        <v>251</v>
      </c>
      <c r="V39" s="763" t="s">
        <v>251</v>
      </c>
      <c r="W39" s="763" t="s">
        <v>251</v>
      </c>
    </row>
    <row r="40" ht="15" spans="1:23">
      <c r="A40" s="728" t="s">
        <v>1704</v>
      </c>
      <c r="B40" s="763" t="s">
        <v>251</v>
      </c>
      <c r="C40" s="763" t="s">
        <v>251</v>
      </c>
      <c r="D40" s="763" t="s">
        <v>251</v>
      </c>
      <c r="E40" s="763" t="s">
        <v>251</v>
      </c>
      <c r="F40" s="763" t="s">
        <v>251</v>
      </c>
      <c r="G40" s="763">
        <v>889.85692692</v>
      </c>
      <c r="H40" s="763">
        <v>2019.462084</v>
      </c>
      <c r="I40" s="770">
        <v>895.84931448</v>
      </c>
      <c r="J40" s="770">
        <v>580.23495936</v>
      </c>
      <c r="K40" s="770">
        <v>758.91810276</v>
      </c>
      <c r="L40" s="763" t="s">
        <v>251</v>
      </c>
      <c r="M40" s="763" t="s">
        <v>251</v>
      </c>
      <c r="N40" s="763" t="s">
        <v>251</v>
      </c>
      <c r="O40" s="763" t="s">
        <v>251</v>
      </c>
      <c r="P40" s="763" t="s">
        <v>251</v>
      </c>
      <c r="Q40" s="763" t="s">
        <v>251</v>
      </c>
      <c r="R40" s="763" t="s">
        <v>251</v>
      </c>
      <c r="S40" s="763" t="s">
        <v>251</v>
      </c>
      <c r="T40" s="774" t="s">
        <v>251</v>
      </c>
      <c r="U40" s="774" t="s">
        <v>251</v>
      </c>
      <c r="V40" s="763" t="s">
        <v>251</v>
      </c>
      <c r="W40" s="763" t="s">
        <v>251</v>
      </c>
    </row>
    <row r="41" ht="15" spans="1:23">
      <c r="A41" s="728" t="s">
        <v>1713</v>
      </c>
      <c r="B41" s="763" t="s">
        <v>251</v>
      </c>
      <c r="C41" s="763" t="s">
        <v>251</v>
      </c>
      <c r="D41" s="763" t="s">
        <v>251</v>
      </c>
      <c r="E41" s="763" t="s">
        <v>251</v>
      </c>
      <c r="F41" s="763" t="s">
        <v>251</v>
      </c>
      <c r="G41" s="763">
        <v>913.12533144</v>
      </c>
      <c r="H41" s="763">
        <v>2068.7280552</v>
      </c>
      <c r="I41" s="770">
        <v>918.28130544</v>
      </c>
      <c r="J41" s="770">
        <v>595.59753708</v>
      </c>
      <c r="K41" s="770">
        <v>778.85231076</v>
      </c>
      <c r="L41" s="763" t="s">
        <v>251</v>
      </c>
      <c r="M41" s="763" t="s">
        <v>251</v>
      </c>
      <c r="N41" s="763" t="s">
        <v>251</v>
      </c>
      <c r="O41" s="763" t="s">
        <v>251</v>
      </c>
      <c r="P41" s="763" t="s">
        <v>251</v>
      </c>
      <c r="Q41" s="763" t="s">
        <v>251</v>
      </c>
      <c r="R41" s="763" t="s">
        <v>251</v>
      </c>
      <c r="S41" s="763" t="s">
        <v>251</v>
      </c>
      <c r="T41" s="774" t="s">
        <v>251</v>
      </c>
      <c r="U41" s="774" t="s">
        <v>251</v>
      </c>
      <c r="V41" s="763" t="s">
        <v>251</v>
      </c>
      <c r="W41" s="763" t="s">
        <v>251</v>
      </c>
    </row>
    <row r="42" ht="15" spans="1:23">
      <c r="A42" s="728" t="s">
        <v>1724</v>
      </c>
      <c r="B42" s="763" t="s">
        <v>251</v>
      </c>
      <c r="C42" s="763" t="s">
        <v>251</v>
      </c>
      <c r="D42" s="763" t="s">
        <v>251</v>
      </c>
      <c r="E42" s="763" t="s">
        <v>251</v>
      </c>
      <c r="F42" s="763" t="s">
        <v>251</v>
      </c>
      <c r="G42" s="763">
        <v>936.40519368</v>
      </c>
      <c r="H42" s="763">
        <v>2117.9940264</v>
      </c>
      <c r="I42" s="770">
        <v>940.7132964</v>
      </c>
      <c r="J42" s="770">
        <v>610.94865708</v>
      </c>
      <c r="K42" s="770">
        <v>798.77506104</v>
      </c>
      <c r="L42" s="763" t="s">
        <v>251</v>
      </c>
      <c r="M42" s="763" t="s">
        <v>251</v>
      </c>
      <c r="N42" s="763" t="s">
        <v>251</v>
      </c>
      <c r="O42" s="763" t="s">
        <v>251</v>
      </c>
      <c r="P42" s="763" t="s">
        <v>251</v>
      </c>
      <c r="Q42" s="763" t="s">
        <v>251</v>
      </c>
      <c r="R42" s="763" t="s">
        <v>251</v>
      </c>
      <c r="S42" s="763" t="s">
        <v>251</v>
      </c>
      <c r="T42" s="774" t="s">
        <v>251</v>
      </c>
      <c r="U42" s="774" t="s">
        <v>251</v>
      </c>
      <c r="V42" s="763" t="s">
        <v>251</v>
      </c>
      <c r="W42" s="763" t="s">
        <v>251</v>
      </c>
    </row>
    <row r="43" ht="15" spans="1:23">
      <c r="A43" s="728" t="s">
        <v>1735</v>
      </c>
      <c r="B43" s="763" t="s">
        <v>251</v>
      </c>
      <c r="C43" s="763" t="s">
        <v>251</v>
      </c>
      <c r="D43" s="763" t="s">
        <v>251</v>
      </c>
      <c r="E43" s="763" t="s">
        <v>251</v>
      </c>
      <c r="F43" s="763" t="s">
        <v>251</v>
      </c>
      <c r="G43" s="763">
        <v>959.68505592</v>
      </c>
      <c r="H43" s="763">
        <v>2167.2599976</v>
      </c>
      <c r="I43" s="770">
        <v>963.14528736</v>
      </c>
      <c r="J43" s="770">
        <v>626.29977708</v>
      </c>
      <c r="K43" s="770">
        <v>818.69781132</v>
      </c>
      <c r="L43" s="763" t="s">
        <v>251</v>
      </c>
      <c r="M43" s="763" t="s">
        <v>251</v>
      </c>
      <c r="N43" s="763" t="s">
        <v>251</v>
      </c>
      <c r="O43" s="763" t="s">
        <v>251</v>
      </c>
      <c r="P43" s="763" t="s">
        <v>251</v>
      </c>
      <c r="Q43" s="763" t="s">
        <v>251</v>
      </c>
      <c r="R43" s="763" t="s">
        <v>251</v>
      </c>
      <c r="S43" s="763" t="s">
        <v>251</v>
      </c>
      <c r="T43" s="774" t="s">
        <v>251</v>
      </c>
      <c r="U43" s="774" t="s">
        <v>251</v>
      </c>
      <c r="V43" s="763" t="s">
        <v>251</v>
      </c>
      <c r="W43" s="763" t="s">
        <v>251</v>
      </c>
    </row>
    <row r="44" ht="15" spans="1:23">
      <c r="A44" s="728" t="s">
        <v>1746</v>
      </c>
      <c r="B44" s="763" t="s">
        <v>251</v>
      </c>
      <c r="C44" s="763" t="s">
        <v>251</v>
      </c>
      <c r="D44" s="763" t="s">
        <v>251</v>
      </c>
      <c r="E44" s="763" t="s">
        <v>251</v>
      </c>
      <c r="F44" s="763" t="s">
        <v>251</v>
      </c>
      <c r="G44" s="763">
        <v>982.95346044</v>
      </c>
      <c r="H44" s="763">
        <v>2216.5259688</v>
      </c>
      <c r="I44" s="770">
        <v>985.58873604</v>
      </c>
      <c r="J44" s="770">
        <v>641.65089708</v>
      </c>
      <c r="K44" s="770">
        <v>838.6205616</v>
      </c>
      <c r="L44" s="763" t="s">
        <v>251</v>
      </c>
      <c r="M44" s="763" t="s">
        <v>251</v>
      </c>
      <c r="N44" s="763" t="s">
        <v>251</v>
      </c>
      <c r="O44" s="763" t="s">
        <v>251</v>
      </c>
      <c r="P44" s="763" t="s">
        <v>251</v>
      </c>
      <c r="Q44" s="763" t="s">
        <v>251</v>
      </c>
      <c r="R44" s="763" t="s">
        <v>251</v>
      </c>
      <c r="S44" s="763" t="s">
        <v>251</v>
      </c>
      <c r="T44" s="774" t="s">
        <v>251</v>
      </c>
      <c r="U44" s="774" t="s">
        <v>251</v>
      </c>
      <c r="V44" s="763" t="s">
        <v>251</v>
      </c>
      <c r="W44" s="763" t="s">
        <v>251</v>
      </c>
    </row>
    <row r="45" ht="15" spans="1:23">
      <c r="A45" s="728" t="s">
        <v>1756</v>
      </c>
      <c r="B45" s="763" t="s">
        <v>251</v>
      </c>
      <c r="C45" s="763" t="s">
        <v>251</v>
      </c>
      <c r="D45" s="763" t="s">
        <v>251</v>
      </c>
      <c r="E45" s="763" t="s">
        <v>251</v>
      </c>
      <c r="F45" s="763" t="s">
        <v>251</v>
      </c>
      <c r="G45" s="763">
        <v>1006.23332268</v>
      </c>
      <c r="H45" s="763">
        <v>2265.79194</v>
      </c>
      <c r="I45" s="770">
        <v>1008.020727</v>
      </c>
      <c r="J45" s="770">
        <v>657.00201708</v>
      </c>
      <c r="K45" s="770">
        <v>858.5547696</v>
      </c>
      <c r="L45" s="763" t="s">
        <v>251</v>
      </c>
      <c r="M45" s="763" t="s">
        <v>251</v>
      </c>
      <c r="N45" s="763" t="s">
        <v>251</v>
      </c>
      <c r="O45" s="763" t="s">
        <v>251</v>
      </c>
      <c r="P45" s="763" t="s">
        <v>251</v>
      </c>
      <c r="Q45" s="763" t="s">
        <v>251</v>
      </c>
      <c r="R45" s="763" t="s">
        <v>251</v>
      </c>
      <c r="S45" s="763" t="s">
        <v>251</v>
      </c>
      <c r="T45" s="774" t="s">
        <v>251</v>
      </c>
      <c r="U45" s="774" t="s">
        <v>251</v>
      </c>
      <c r="V45" s="763" t="s">
        <v>251</v>
      </c>
      <c r="W45" s="763" t="s">
        <v>251</v>
      </c>
    </row>
    <row r="46" ht="15" spans="1:23">
      <c r="A46" s="728" t="s">
        <v>1766</v>
      </c>
      <c r="B46" s="763" t="s">
        <v>251</v>
      </c>
      <c r="C46" s="763" t="s">
        <v>251</v>
      </c>
      <c r="D46" s="763" t="s">
        <v>251</v>
      </c>
      <c r="E46" s="763" t="s">
        <v>251</v>
      </c>
      <c r="F46" s="763" t="s">
        <v>251</v>
      </c>
      <c r="G46" s="763">
        <v>1012.3151472</v>
      </c>
      <c r="H46" s="763">
        <v>2315.0579112</v>
      </c>
      <c r="I46" s="770">
        <v>1030.45271796</v>
      </c>
      <c r="J46" s="770">
        <v>662.2245126</v>
      </c>
      <c r="K46" s="770">
        <v>864.3386934</v>
      </c>
      <c r="L46" s="763" t="s">
        <v>251</v>
      </c>
      <c r="M46" s="763" t="s">
        <v>251</v>
      </c>
      <c r="N46" s="763" t="s">
        <v>251</v>
      </c>
      <c r="O46" s="763" t="s">
        <v>251</v>
      </c>
      <c r="P46" s="763" t="s">
        <v>251</v>
      </c>
      <c r="Q46" s="763" t="s">
        <v>251</v>
      </c>
      <c r="R46" s="763" t="s">
        <v>251</v>
      </c>
      <c r="S46" s="763" t="s">
        <v>251</v>
      </c>
      <c r="T46" s="774" t="s">
        <v>251</v>
      </c>
      <c r="U46" s="774" t="s">
        <v>251</v>
      </c>
      <c r="V46" s="763" t="s">
        <v>251</v>
      </c>
      <c r="W46" s="763" t="s">
        <v>251</v>
      </c>
    </row>
    <row r="47" ht="15" spans="1:23">
      <c r="A47" s="728" t="s">
        <v>1777</v>
      </c>
      <c r="B47" s="763" t="s">
        <v>251</v>
      </c>
      <c r="C47" s="763" t="s">
        <v>251</v>
      </c>
      <c r="D47" s="763" t="s">
        <v>251</v>
      </c>
      <c r="E47" s="763" t="s">
        <v>251</v>
      </c>
      <c r="F47" s="763" t="s">
        <v>251</v>
      </c>
      <c r="G47" s="763">
        <v>1016.2085472</v>
      </c>
      <c r="H47" s="763">
        <v>2364.3238824</v>
      </c>
      <c r="I47" s="770">
        <v>1052.88470892</v>
      </c>
      <c r="J47" s="770">
        <v>666.1179126</v>
      </c>
      <c r="K47" s="770">
        <v>868.2320934</v>
      </c>
      <c r="L47" s="763" t="s">
        <v>251</v>
      </c>
      <c r="M47" s="763" t="s">
        <v>251</v>
      </c>
      <c r="N47" s="763" t="s">
        <v>251</v>
      </c>
      <c r="O47" s="763" t="s">
        <v>251</v>
      </c>
      <c r="P47" s="763" t="s">
        <v>251</v>
      </c>
      <c r="Q47" s="763" t="s">
        <v>251</v>
      </c>
      <c r="R47" s="763" t="s">
        <v>251</v>
      </c>
      <c r="S47" s="763" t="s">
        <v>251</v>
      </c>
      <c r="T47" s="774" t="s">
        <v>251</v>
      </c>
      <c r="U47" s="774" t="s">
        <v>251</v>
      </c>
      <c r="V47" s="763" t="s">
        <v>251</v>
      </c>
      <c r="W47" s="763" t="s">
        <v>251</v>
      </c>
    </row>
    <row r="48" spans="1:23">
      <c r="A48" s="728" t="s">
        <v>3365</v>
      </c>
      <c r="B48" s="764" t="s">
        <v>859</v>
      </c>
      <c r="C48" s="765" t="s">
        <v>3335</v>
      </c>
      <c r="D48" s="765" t="s">
        <v>3366</v>
      </c>
      <c r="E48" s="765" t="s">
        <v>3367</v>
      </c>
      <c r="F48" s="765" t="s">
        <v>3368</v>
      </c>
      <c r="G48" s="765" t="s">
        <v>3369</v>
      </c>
      <c r="H48" s="765" t="s">
        <v>3370</v>
      </c>
      <c r="I48" s="765" t="s">
        <v>3371</v>
      </c>
      <c r="J48" s="765" t="s">
        <v>3372</v>
      </c>
      <c r="K48" s="765" t="s">
        <v>3373</v>
      </c>
      <c r="L48" s="765" t="s">
        <v>3374</v>
      </c>
      <c r="M48" s="771" t="s">
        <v>3375</v>
      </c>
      <c r="N48" s="765" t="s">
        <v>3376</v>
      </c>
      <c r="O48" s="765" t="s">
        <v>3377</v>
      </c>
      <c r="P48" s="765" t="s">
        <v>3378</v>
      </c>
      <c r="Q48" s="765" t="s">
        <v>3379</v>
      </c>
      <c r="R48" s="765" t="s">
        <v>3380</v>
      </c>
      <c r="S48" s="765" t="s">
        <v>3381</v>
      </c>
      <c r="T48" s="765" t="s">
        <v>3382</v>
      </c>
      <c r="U48" s="765" t="s">
        <v>3383</v>
      </c>
      <c r="V48" s="765" t="s">
        <v>3384</v>
      </c>
      <c r="W48" s="775" t="s">
        <v>3385</v>
      </c>
    </row>
    <row r="49" ht="18.75" spans="1:23">
      <c r="A49" s="728" t="s">
        <v>3388</v>
      </c>
      <c r="B49" s="766" t="s">
        <v>251</v>
      </c>
      <c r="C49" s="766" t="s">
        <v>251</v>
      </c>
      <c r="D49" s="766" t="s">
        <v>251</v>
      </c>
      <c r="E49" s="766" t="s">
        <v>251</v>
      </c>
      <c r="F49" s="766" t="s">
        <v>251</v>
      </c>
      <c r="G49" s="767">
        <v>37</v>
      </c>
      <c r="H49" s="763">
        <v>106.32224</v>
      </c>
      <c r="I49" s="772">
        <v>44.41</v>
      </c>
      <c r="J49" s="773">
        <v>36</v>
      </c>
      <c r="K49" s="773">
        <v>40</v>
      </c>
      <c r="L49" s="766" t="s">
        <v>251</v>
      </c>
      <c r="M49" s="766" t="s">
        <v>251</v>
      </c>
      <c r="N49" s="766" t="s">
        <v>251</v>
      </c>
      <c r="O49" s="766" t="s">
        <v>251</v>
      </c>
      <c r="P49" s="766" t="s">
        <v>251</v>
      </c>
      <c r="Q49" s="766" t="s">
        <v>251</v>
      </c>
      <c r="R49" s="766" t="s">
        <v>251</v>
      </c>
      <c r="S49" s="766" t="s">
        <v>251</v>
      </c>
      <c r="T49" s="766" t="s">
        <v>251</v>
      </c>
      <c r="U49" s="766" t="s">
        <v>251</v>
      </c>
      <c r="V49" s="766" t="s">
        <v>251</v>
      </c>
      <c r="W49" s="766" t="s">
        <v>251</v>
      </c>
    </row>
    <row r="50" ht="18.75" spans="1:23">
      <c r="A50" s="728" t="s">
        <v>3389</v>
      </c>
      <c r="B50" s="766" t="s">
        <v>251</v>
      </c>
      <c r="C50" s="766" t="s">
        <v>251</v>
      </c>
      <c r="D50" s="766" t="s">
        <v>251</v>
      </c>
      <c r="E50" s="766" t="s">
        <v>251</v>
      </c>
      <c r="F50" s="766" t="s">
        <v>251</v>
      </c>
      <c r="G50" s="767">
        <v>36</v>
      </c>
      <c r="H50" s="763">
        <v>105.85771</v>
      </c>
      <c r="I50" s="772">
        <v>43.8</v>
      </c>
      <c r="J50" s="767">
        <v>34</v>
      </c>
      <c r="K50" s="767">
        <v>39</v>
      </c>
      <c r="L50" s="766" t="s">
        <v>251</v>
      </c>
      <c r="M50" s="766" t="s">
        <v>251</v>
      </c>
      <c r="N50" s="766" t="s">
        <v>251</v>
      </c>
      <c r="O50" s="766" t="s">
        <v>251</v>
      </c>
      <c r="P50" s="766" t="s">
        <v>251</v>
      </c>
      <c r="Q50" s="766" t="s">
        <v>251</v>
      </c>
      <c r="R50" s="766" t="s">
        <v>251</v>
      </c>
      <c r="S50" s="766" t="s">
        <v>251</v>
      </c>
      <c r="T50" s="766" t="s">
        <v>251</v>
      </c>
      <c r="U50" s="766" t="s">
        <v>251</v>
      </c>
      <c r="V50" s="766" t="s">
        <v>251</v>
      </c>
      <c r="W50" s="766" t="s">
        <v>251</v>
      </c>
    </row>
    <row r="51" ht="18.75" spans="1:23">
      <c r="A51" s="728" t="s">
        <v>3390</v>
      </c>
      <c r="B51" s="766" t="s">
        <v>251</v>
      </c>
      <c r="C51" s="766" t="s">
        <v>251</v>
      </c>
      <c r="D51" s="766" t="s">
        <v>251</v>
      </c>
      <c r="E51" s="766" t="s">
        <v>251</v>
      </c>
      <c r="F51" s="766" t="s">
        <v>251</v>
      </c>
      <c r="G51" s="767">
        <v>36</v>
      </c>
      <c r="H51" s="763">
        <v>98.39124</v>
      </c>
      <c r="I51" s="772">
        <v>41.08</v>
      </c>
      <c r="J51" s="767">
        <v>33</v>
      </c>
      <c r="K51" s="767">
        <v>36</v>
      </c>
      <c r="L51" s="766" t="s">
        <v>251</v>
      </c>
      <c r="M51" s="766" t="s">
        <v>251</v>
      </c>
      <c r="N51" s="766" t="s">
        <v>251</v>
      </c>
      <c r="O51" s="766" t="s">
        <v>251</v>
      </c>
      <c r="P51" s="766" t="s">
        <v>251</v>
      </c>
      <c r="Q51" s="766" t="s">
        <v>251</v>
      </c>
      <c r="R51" s="766" t="s">
        <v>251</v>
      </c>
      <c r="S51" s="766" t="s">
        <v>251</v>
      </c>
      <c r="T51" s="766" t="s">
        <v>251</v>
      </c>
      <c r="U51" s="766" t="s">
        <v>251</v>
      </c>
      <c r="V51" s="766" t="s">
        <v>251</v>
      </c>
      <c r="W51" s="766" t="s">
        <v>251</v>
      </c>
    </row>
    <row r="52" ht="18.75" spans="1:23">
      <c r="A52" s="728" t="s">
        <v>3391</v>
      </c>
      <c r="B52" s="766" t="s">
        <v>251</v>
      </c>
      <c r="C52" s="766" t="s">
        <v>251</v>
      </c>
      <c r="D52" s="766" t="s">
        <v>251</v>
      </c>
      <c r="E52" s="766" t="s">
        <v>251</v>
      </c>
      <c r="F52" s="766" t="s">
        <v>251</v>
      </c>
      <c r="G52" s="767">
        <v>36</v>
      </c>
      <c r="H52" s="763">
        <v>98.39124</v>
      </c>
      <c r="I52" s="772">
        <v>41.08</v>
      </c>
      <c r="J52" s="767">
        <v>33</v>
      </c>
      <c r="K52" s="767">
        <v>36</v>
      </c>
      <c r="L52" s="766" t="s">
        <v>251</v>
      </c>
      <c r="M52" s="766" t="s">
        <v>251</v>
      </c>
      <c r="N52" s="766" t="s">
        <v>251</v>
      </c>
      <c r="O52" s="766" t="s">
        <v>251</v>
      </c>
      <c r="P52" s="766" t="s">
        <v>251</v>
      </c>
      <c r="Q52" s="766" t="s">
        <v>251</v>
      </c>
      <c r="R52" s="766" t="s">
        <v>251</v>
      </c>
      <c r="S52" s="766" t="s">
        <v>251</v>
      </c>
      <c r="T52" s="766" t="s">
        <v>251</v>
      </c>
      <c r="U52" s="766" t="s">
        <v>251</v>
      </c>
      <c r="V52" s="766" t="s">
        <v>251</v>
      </c>
      <c r="W52" s="766" t="s">
        <v>251</v>
      </c>
    </row>
    <row r="53" ht="15" spans="1:23">
      <c r="A53" s="728" t="s">
        <v>3392</v>
      </c>
      <c r="B53" s="766" t="s">
        <v>251</v>
      </c>
      <c r="C53" s="766" t="s">
        <v>251</v>
      </c>
      <c r="D53" s="766" t="s">
        <v>251</v>
      </c>
      <c r="E53" s="766" t="s">
        <v>251</v>
      </c>
      <c r="F53" s="766" t="s">
        <v>251</v>
      </c>
      <c r="G53" s="768">
        <v>35.84</v>
      </c>
      <c r="H53" s="763">
        <v>97.9607</v>
      </c>
      <c r="I53" s="763">
        <v>48.23333</v>
      </c>
      <c r="J53" s="768">
        <v>34.05</v>
      </c>
      <c r="K53" s="768">
        <v>35.72</v>
      </c>
      <c r="L53" s="766" t="s">
        <v>251</v>
      </c>
      <c r="M53" s="766" t="s">
        <v>251</v>
      </c>
      <c r="N53" s="766" t="s">
        <v>251</v>
      </c>
      <c r="O53" s="766" t="s">
        <v>251</v>
      </c>
      <c r="P53" s="766" t="s">
        <v>251</v>
      </c>
      <c r="Q53" s="766" t="s">
        <v>251</v>
      </c>
      <c r="R53" s="766" t="s">
        <v>251</v>
      </c>
      <c r="S53" s="766" t="s">
        <v>251</v>
      </c>
      <c r="T53" s="766" t="s">
        <v>251</v>
      </c>
      <c r="U53" s="766" t="s">
        <v>251</v>
      </c>
      <c r="V53" s="766" t="s">
        <v>251</v>
      </c>
      <c r="W53" s="766" t="s">
        <v>251</v>
      </c>
    </row>
    <row r="54" ht="15" spans="1:23">
      <c r="A54" s="728" t="s">
        <v>3393</v>
      </c>
      <c r="B54" s="766" t="s">
        <v>251</v>
      </c>
      <c r="C54" s="766" t="s">
        <v>251</v>
      </c>
      <c r="D54" s="766" t="s">
        <v>251</v>
      </c>
      <c r="E54" s="766" t="s">
        <v>251</v>
      </c>
      <c r="F54" s="766" t="s">
        <v>251</v>
      </c>
      <c r="G54" s="768">
        <v>35.84</v>
      </c>
      <c r="H54" s="763">
        <v>97.53016</v>
      </c>
      <c r="I54" s="763">
        <v>48.06338</v>
      </c>
      <c r="J54" s="768">
        <v>33.72</v>
      </c>
      <c r="K54" s="768">
        <v>35.37</v>
      </c>
      <c r="L54" s="766" t="s">
        <v>251</v>
      </c>
      <c r="M54" s="766" t="s">
        <v>251</v>
      </c>
      <c r="N54" s="766" t="s">
        <v>251</v>
      </c>
      <c r="O54" s="766" t="s">
        <v>251</v>
      </c>
      <c r="P54" s="766" t="s">
        <v>251</v>
      </c>
      <c r="Q54" s="766" t="s">
        <v>251</v>
      </c>
      <c r="R54" s="766" t="s">
        <v>251</v>
      </c>
      <c r="S54" s="766" t="s">
        <v>251</v>
      </c>
      <c r="T54" s="766" t="s">
        <v>251</v>
      </c>
      <c r="U54" s="766" t="s">
        <v>251</v>
      </c>
      <c r="V54" s="766" t="s">
        <v>251</v>
      </c>
      <c r="W54" s="766" t="s">
        <v>251</v>
      </c>
    </row>
    <row r="55" ht="15" spans="1:23">
      <c r="A55" s="728" t="s">
        <v>3394</v>
      </c>
      <c r="B55" s="766" t="s">
        <v>251</v>
      </c>
      <c r="C55" s="766" t="s">
        <v>251</v>
      </c>
      <c r="D55" s="766" t="s">
        <v>251</v>
      </c>
      <c r="E55" s="766" t="s">
        <v>251</v>
      </c>
      <c r="F55" s="766" t="s">
        <v>251</v>
      </c>
      <c r="G55" s="768">
        <v>35.83</v>
      </c>
      <c r="H55" s="763">
        <v>97.09962</v>
      </c>
      <c r="I55" s="763">
        <v>47.73481</v>
      </c>
      <c r="J55" s="768">
        <v>33.06</v>
      </c>
      <c r="K55" s="768">
        <v>34.67</v>
      </c>
      <c r="L55" s="766" t="s">
        <v>251</v>
      </c>
      <c r="M55" s="766" t="s">
        <v>251</v>
      </c>
      <c r="N55" s="766" t="s">
        <v>251</v>
      </c>
      <c r="O55" s="766" t="s">
        <v>251</v>
      </c>
      <c r="P55" s="766" t="s">
        <v>251</v>
      </c>
      <c r="Q55" s="766" t="s">
        <v>251</v>
      </c>
      <c r="R55" s="766" t="s">
        <v>251</v>
      </c>
      <c r="S55" s="766" t="s">
        <v>251</v>
      </c>
      <c r="T55" s="766" t="s">
        <v>251</v>
      </c>
      <c r="U55" s="766" t="s">
        <v>251</v>
      </c>
      <c r="V55" s="766" t="s">
        <v>251</v>
      </c>
      <c r="W55" s="766" t="s">
        <v>251</v>
      </c>
    </row>
    <row r="56" ht="42" customHeight="1" spans="1:23">
      <c r="A56" s="733" t="s">
        <v>3395</v>
      </c>
      <c r="B56" s="734"/>
      <c r="C56" s="734"/>
      <c r="D56" s="734"/>
      <c r="E56" s="734"/>
      <c r="F56" s="734"/>
      <c r="G56" s="734"/>
      <c r="H56" s="734"/>
      <c r="I56" s="734"/>
      <c r="J56" s="734"/>
      <c r="K56" s="734"/>
      <c r="L56" s="734"/>
      <c r="M56" s="734"/>
      <c r="N56" s="734"/>
      <c r="O56" s="734"/>
      <c r="P56" s="734"/>
      <c r="Q56" s="734"/>
      <c r="R56" s="734"/>
      <c r="S56" s="734"/>
      <c r="T56" s="734"/>
      <c r="U56" s="734"/>
      <c r="V56" s="734"/>
      <c r="W56" s="734"/>
    </row>
    <row r="57" spans="1:23">
      <c r="A57" s="735" t="s">
        <v>756</v>
      </c>
      <c r="B57" s="736" t="s">
        <v>3396</v>
      </c>
      <c r="C57" s="737"/>
      <c r="D57" s="737"/>
      <c r="E57" s="737"/>
      <c r="F57" s="737"/>
      <c r="G57" s="737"/>
      <c r="H57" s="737"/>
      <c r="I57" s="737"/>
      <c r="J57" s="737"/>
      <c r="K57" s="737"/>
      <c r="L57" s="737"/>
      <c r="M57" s="737"/>
      <c r="N57" s="737"/>
      <c r="O57" s="737"/>
      <c r="P57" s="737"/>
      <c r="Q57" s="737"/>
      <c r="R57" s="737"/>
      <c r="S57" s="737"/>
      <c r="T57" s="737"/>
      <c r="U57" s="737"/>
      <c r="V57" s="750"/>
      <c r="W57" s="739"/>
    </row>
    <row r="58" spans="1:23">
      <c r="A58" s="738" t="s">
        <v>3397</v>
      </c>
      <c r="B58" s="739"/>
      <c r="C58" s="739"/>
      <c r="D58" s="739"/>
      <c r="E58" s="739"/>
      <c r="F58" s="739"/>
      <c r="G58" s="739"/>
      <c r="H58" s="739"/>
      <c r="I58" s="739"/>
      <c r="J58" s="739"/>
      <c r="K58" s="739"/>
      <c r="L58" s="739"/>
      <c r="M58" s="739"/>
      <c r="N58" s="739"/>
      <c r="O58" s="739"/>
      <c r="P58" s="739"/>
      <c r="Q58" s="739"/>
      <c r="R58" s="739"/>
      <c r="S58" s="739"/>
      <c r="T58" s="739"/>
      <c r="U58" s="739"/>
      <c r="V58" s="751"/>
      <c r="W58" s="739"/>
    </row>
    <row r="59" spans="1:23">
      <c r="A59" s="738" t="s">
        <v>3398</v>
      </c>
      <c r="B59" s="739"/>
      <c r="C59" s="739"/>
      <c r="D59" s="739"/>
      <c r="E59" s="739"/>
      <c r="F59" s="739"/>
      <c r="G59" s="739"/>
      <c r="H59" s="739"/>
      <c r="I59" s="739"/>
      <c r="J59" s="739"/>
      <c r="K59" s="739"/>
      <c r="L59" s="739"/>
      <c r="M59" s="739"/>
      <c r="N59" s="739"/>
      <c r="O59" s="739"/>
      <c r="P59" s="739"/>
      <c r="Q59" s="739"/>
      <c r="R59" s="739"/>
      <c r="S59" s="739"/>
      <c r="T59" s="739"/>
      <c r="U59" s="739"/>
      <c r="V59" s="751"/>
      <c r="W59" s="739"/>
    </row>
    <row r="60" spans="1:23">
      <c r="A60" s="738" t="s">
        <v>3399</v>
      </c>
      <c r="B60" s="739"/>
      <c r="C60" s="739"/>
      <c r="D60" s="739"/>
      <c r="E60" s="739"/>
      <c r="F60" s="739"/>
      <c r="G60" s="739"/>
      <c r="H60" s="739"/>
      <c r="I60" s="739"/>
      <c r="J60" s="739"/>
      <c r="K60" s="739"/>
      <c r="L60" s="739"/>
      <c r="M60" s="739"/>
      <c r="N60" s="739"/>
      <c r="O60" s="739"/>
      <c r="P60" s="739"/>
      <c r="Q60" s="739"/>
      <c r="R60" s="739"/>
      <c r="S60" s="739"/>
      <c r="T60" s="739"/>
      <c r="U60" s="739"/>
      <c r="V60" s="751"/>
      <c r="W60" s="739"/>
    </row>
    <row r="61" spans="1:23">
      <c r="A61" s="738" t="s">
        <v>3400</v>
      </c>
      <c r="B61" s="739"/>
      <c r="C61" s="739"/>
      <c r="D61" s="739"/>
      <c r="E61" s="739"/>
      <c r="F61" s="739"/>
      <c r="G61" s="739"/>
      <c r="H61" s="739"/>
      <c r="I61" s="739"/>
      <c r="J61" s="739"/>
      <c r="K61" s="739"/>
      <c r="L61" s="739"/>
      <c r="M61" s="739"/>
      <c r="N61" s="739"/>
      <c r="O61" s="739"/>
      <c r="P61" s="739"/>
      <c r="Q61" s="739"/>
      <c r="R61" s="739"/>
      <c r="S61" s="739"/>
      <c r="T61" s="739"/>
      <c r="U61" s="739"/>
      <c r="V61" s="751"/>
      <c r="W61" s="739"/>
    </row>
    <row r="62" spans="1:23">
      <c r="A62" s="738" t="s">
        <v>3401</v>
      </c>
      <c r="B62" s="739"/>
      <c r="C62" s="739"/>
      <c r="D62" s="739"/>
      <c r="E62" s="739"/>
      <c r="F62" s="739"/>
      <c r="G62" s="739"/>
      <c r="H62" s="739"/>
      <c r="I62" s="739"/>
      <c r="J62" s="739"/>
      <c r="K62" s="739"/>
      <c r="L62" s="739"/>
      <c r="M62" s="739"/>
      <c r="N62" s="739"/>
      <c r="O62" s="739"/>
      <c r="P62" s="739"/>
      <c r="Q62" s="739"/>
      <c r="R62" s="739"/>
      <c r="S62" s="739"/>
      <c r="T62" s="739"/>
      <c r="U62" s="739"/>
      <c r="V62" s="751"/>
      <c r="W62" s="739"/>
    </row>
    <row r="63" spans="1:23">
      <c r="A63" s="738" t="s">
        <v>3402</v>
      </c>
      <c r="B63" s="739"/>
      <c r="C63" s="739"/>
      <c r="D63" s="739"/>
      <c r="E63" s="739"/>
      <c r="F63" s="739"/>
      <c r="G63" s="739"/>
      <c r="H63" s="739"/>
      <c r="I63" s="739"/>
      <c r="J63" s="739"/>
      <c r="K63" s="739"/>
      <c r="L63" s="739"/>
      <c r="M63" s="739"/>
      <c r="N63" s="739"/>
      <c r="O63" s="739"/>
      <c r="P63" s="739"/>
      <c r="Q63" s="739"/>
      <c r="R63" s="739"/>
      <c r="S63" s="739"/>
      <c r="T63" s="739"/>
      <c r="U63" s="739"/>
      <c r="V63" s="751"/>
      <c r="W63" s="739"/>
    </row>
    <row r="64" spans="1:23">
      <c r="A64" s="740" t="s">
        <v>3403</v>
      </c>
      <c r="B64" s="741"/>
      <c r="C64" s="741"/>
      <c r="D64" s="741"/>
      <c r="E64" s="741"/>
      <c r="F64" s="741"/>
      <c r="G64" s="741"/>
      <c r="H64" s="741"/>
      <c r="I64" s="741"/>
      <c r="J64" s="741"/>
      <c r="K64" s="741"/>
      <c r="L64" s="741"/>
      <c r="M64" s="741"/>
      <c r="N64" s="741"/>
      <c r="O64" s="741"/>
      <c r="P64" s="741"/>
      <c r="Q64" s="739"/>
      <c r="R64" s="739"/>
      <c r="S64" s="739"/>
      <c r="T64" s="739"/>
      <c r="U64" s="739"/>
      <c r="V64" s="751"/>
      <c r="W64" s="739"/>
    </row>
    <row r="65" spans="1:23">
      <c r="A65" s="740" t="s">
        <v>3404</v>
      </c>
      <c r="B65" s="741"/>
      <c r="C65" s="741"/>
      <c r="D65" s="741"/>
      <c r="E65" s="741"/>
      <c r="F65" s="741"/>
      <c r="G65" s="741"/>
      <c r="H65" s="741"/>
      <c r="I65" s="741"/>
      <c r="J65" s="741"/>
      <c r="K65" s="741"/>
      <c r="L65" s="741"/>
      <c r="M65" s="741"/>
      <c r="N65" s="741"/>
      <c r="O65" s="741"/>
      <c r="P65" s="741"/>
      <c r="Q65" s="739"/>
      <c r="R65" s="739"/>
      <c r="S65" s="739"/>
      <c r="T65" s="739"/>
      <c r="U65" s="739"/>
      <c r="V65" s="751"/>
      <c r="W65" s="739"/>
    </row>
    <row r="66" spans="1:23">
      <c r="A66" s="740" t="s">
        <v>3405</v>
      </c>
      <c r="B66" s="741"/>
      <c r="C66" s="741"/>
      <c r="D66" s="741"/>
      <c r="E66" s="741"/>
      <c r="F66" s="741"/>
      <c r="G66" s="741"/>
      <c r="H66" s="741"/>
      <c r="I66" s="741"/>
      <c r="J66" s="741"/>
      <c r="K66" s="741"/>
      <c r="L66" s="741"/>
      <c r="M66" s="741"/>
      <c r="N66" s="741"/>
      <c r="O66" s="741"/>
      <c r="P66" s="741"/>
      <c r="Q66" s="739"/>
      <c r="R66" s="739"/>
      <c r="S66" s="739"/>
      <c r="T66" s="739"/>
      <c r="U66" s="739"/>
      <c r="V66" s="751"/>
      <c r="W66" s="739"/>
    </row>
    <row r="67" spans="1:23">
      <c r="A67" s="740" t="s">
        <v>3406</v>
      </c>
      <c r="B67" s="741"/>
      <c r="C67" s="741"/>
      <c r="D67" s="741"/>
      <c r="E67" s="741"/>
      <c r="F67" s="741"/>
      <c r="G67" s="741"/>
      <c r="H67" s="741"/>
      <c r="I67" s="741"/>
      <c r="J67" s="741"/>
      <c r="K67" s="741"/>
      <c r="L67" s="741"/>
      <c r="M67" s="741"/>
      <c r="N67" s="741"/>
      <c r="O67" s="741"/>
      <c r="P67" s="741"/>
      <c r="Q67" s="739"/>
      <c r="R67" s="739"/>
      <c r="S67" s="739"/>
      <c r="T67" s="739"/>
      <c r="U67" s="739"/>
      <c r="V67" s="751"/>
      <c r="W67" s="739"/>
    </row>
    <row r="68" spans="1:23">
      <c r="A68" s="738" t="s">
        <v>3407</v>
      </c>
      <c r="B68" s="739"/>
      <c r="C68" s="739"/>
      <c r="D68" s="739"/>
      <c r="E68" s="739"/>
      <c r="F68" s="739"/>
      <c r="G68" s="739"/>
      <c r="H68" s="739"/>
      <c r="I68" s="739"/>
      <c r="J68" s="739"/>
      <c r="K68" s="739"/>
      <c r="L68" s="739"/>
      <c r="M68" s="739"/>
      <c r="N68" s="739"/>
      <c r="O68" s="739"/>
      <c r="P68" s="739"/>
      <c r="Q68" s="739"/>
      <c r="R68" s="739"/>
      <c r="S68" s="739"/>
      <c r="T68" s="739"/>
      <c r="U68" s="739"/>
      <c r="V68" s="751"/>
      <c r="W68" s="739"/>
    </row>
    <row r="69" spans="1:23">
      <c r="A69" s="738" t="s">
        <v>3408</v>
      </c>
      <c r="B69" s="739"/>
      <c r="C69" s="739"/>
      <c r="D69" s="739"/>
      <c r="E69" s="739"/>
      <c r="F69" s="739"/>
      <c r="G69" s="739"/>
      <c r="H69" s="739"/>
      <c r="I69" s="739"/>
      <c r="J69" s="739"/>
      <c r="K69" s="739"/>
      <c r="L69" s="739"/>
      <c r="M69" s="739"/>
      <c r="N69" s="739"/>
      <c r="O69" s="739"/>
      <c r="P69" s="739"/>
      <c r="Q69" s="739"/>
      <c r="R69" s="739"/>
      <c r="S69" s="739"/>
      <c r="T69" s="739"/>
      <c r="U69" s="739"/>
      <c r="V69" s="751"/>
      <c r="W69" s="739"/>
    </row>
    <row r="70" spans="1:23">
      <c r="A70" s="738" t="s">
        <v>3409</v>
      </c>
      <c r="B70" s="739"/>
      <c r="C70" s="739"/>
      <c r="D70" s="739"/>
      <c r="E70" s="739"/>
      <c r="F70" s="739"/>
      <c r="G70" s="739"/>
      <c r="H70" s="739"/>
      <c r="I70" s="739"/>
      <c r="J70" s="739"/>
      <c r="K70" s="739"/>
      <c r="L70" s="739"/>
      <c r="M70" s="739"/>
      <c r="N70" s="739"/>
      <c r="O70" s="739"/>
      <c r="P70" s="739"/>
      <c r="Q70" s="739"/>
      <c r="R70" s="739"/>
      <c r="S70" s="739"/>
      <c r="T70" s="739"/>
      <c r="U70" s="739"/>
      <c r="V70" s="751"/>
      <c r="W70" s="739"/>
    </row>
    <row r="71" spans="1:23">
      <c r="A71" s="738" t="s">
        <v>3410</v>
      </c>
      <c r="B71" s="739"/>
      <c r="C71" s="739"/>
      <c r="D71" s="739"/>
      <c r="E71" s="739"/>
      <c r="F71" s="739"/>
      <c r="G71" s="739"/>
      <c r="H71" s="739"/>
      <c r="I71" s="739"/>
      <c r="J71" s="739"/>
      <c r="K71" s="739"/>
      <c r="L71" s="739"/>
      <c r="M71" s="739"/>
      <c r="N71" s="739"/>
      <c r="O71" s="739"/>
      <c r="P71" s="739"/>
      <c r="Q71" s="739"/>
      <c r="R71" s="739"/>
      <c r="S71" s="739"/>
      <c r="T71" s="739"/>
      <c r="U71" s="739"/>
      <c r="V71" s="751"/>
      <c r="W71" s="739"/>
    </row>
    <row r="72" spans="1:23">
      <c r="A72" s="752" t="s">
        <v>3411</v>
      </c>
      <c r="B72" s="739"/>
      <c r="C72" s="739"/>
      <c r="D72" s="739"/>
      <c r="E72" s="739"/>
      <c r="F72" s="739"/>
      <c r="G72" s="739"/>
      <c r="H72" s="739"/>
      <c r="I72" s="739"/>
      <c r="J72" s="739"/>
      <c r="K72" s="739"/>
      <c r="L72" s="739"/>
      <c r="M72" s="739"/>
      <c r="N72" s="739"/>
      <c r="O72" s="739"/>
      <c r="P72" s="739"/>
      <c r="Q72" s="739"/>
      <c r="R72" s="739"/>
      <c r="S72" s="739"/>
      <c r="T72" s="739"/>
      <c r="U72" s="739"/>
      <c r="V72" s="751"/>
      <c r="W72" s="739"/>
    </row>
    <row r="73" spans="1:23">
      <c r="A73" s="752" t="s">
        <v>3412</v>
      </c>
      <c r="B73" s="739"/>
      <c r="C73" s="739"/>
      <c r="D73" s="739"/>
      <c r="E73" s="739"/>
      <c r="F73" s="739"/>
      <c r="G73" s="739"/>
      <c r="H73" s="739"/>
      <c r="I73" s="739"/>
      <c r="J73" s="739"/>
      <c r="K73" s="739"/>
      <c r="L73" s="739"/>
      <c r="M73" s="739"/>
      <c r="N73" s="739"/>
      <c r="O73" s="739"/>
      <c r="P73" s="739"/>
      <c r="Q73" s="739"/>
      <c r="R73" s="739"/>
      <c r="S73" s="739"/>
      <c r="T73" s="739"/>
      <c r="U73" s="739"/>
      <c r="V73" s="751"/>
      <c r="W73" s="739"/>
    </row>
    <row r="74" spans="1:23">
      <c r="A74" s="752" t="s">
        <v>3413</v>
      </c>
      <c r="B74" s="739"/>
      <c r="C74" s="739"/>
      <c r="D74" s="739"/>
      <c r="E74" s="739"/>
      <c r="F74" s="739"/>
      <c r="G74" s="739"/>
      <c r="H74" s="739"/>
      <c r="I74" s="739"/>
      <c r="J74" s="739"/>
      <c r="K74" s="739"/>
      <c r="L74" s="739"/>
      <c r="M74" s="739"/>
      <c r="N74" s="739"/>
      <c r="O74" s="739"/>
      <c r="P74" s="739"/>
      <c r="Q74" s="739"/>
      <c r="R74" s="739"/>
      <c r="S74" s="739"/>
      <c r="T74" s="739"/>
      <c r="U74" s="739"/>
      <c r="V74" s="751"/>
      <c r="W74" s="754"/>
    </row>
    <row r="75" spans="1:23">
      <c r="A75" s="753" t="s">
        <v>3414</v>
      </c>
      <c r="B75" s="754"/>
      <c r="C75" s="754"/>
      <c r="D75" s="754"/>
      <c r="E75" s="754"/>
      <c r="F75" s="754"/>
      <c r="G75" s="754"/>
      <c r="H75" s="754"/>
      <c r="I75" s="754"/>
      <c r="J75" s="754"/>
      <c r="K75" s="754"/>
      <c r="L75" s="754"/>
      <c r="M75" s="754"/>
      <c r="N75" s="754"/>
      <c r="O75" s="754"/>
      <c r="P75" s="754"/>
      <c r="Q75" s="754"/>
      <c r="R75" s="754"/>
      <c r="S75" s="754"/>
      <c r="T75" s="754"/>
      <c r="U75" s="754"/>
      <c r="V75" s="760"/>
      <c r="W75" s="739"/>
    </row>
    <row r="76" spans="1:23">
      <c r="A76" s="752" t="s">
        <v>3415</v>
      </c>
      <c r="B76" s="739"/>
      <c r="C76" s="739"/>
      <c r="D76" s="739"/>
      <c r="E76" s="739"/>
      <c r="F76" s="739"/>
      <c r="G76" s="739"/>
      <c r="H76" s="739"/>
      <c r="I76" s="739"/>
      <c r="J76" s="739"/>
      <c r="K76" s="739"/>
      <c r="L76" s="739"/>
      <c r="M76" s="739"/>
      <c r="N76" s="739"/>
      <c r="O76" s="739"/>
      <c r="P76" s="739"/>
      <c r="Q76" s="739"/>
      <c r="R76" s="739"/>
      <c r="S76" s="739"/>
      <c r="T76" s="739"/>
      <c r="U76" s="739"/>
      <c r="V76" s="751"/>
      <c r="W76" s="739"/>
    </row>
    <row r="77" spans="1:23">
      <c r="A77" s="752" t="s">
        <v>3416</v>
      </c>
      <c r="B77" s="739"/>
      <c r="C77" s="739"/>
      <c r="D77" s="739"/>
      <c r="E77" s="739"/>
      <c r="F77" s="739"/>
      <c r="G77" s="739"/>
      <c r="H77" s="739"/>
      <c r="I77" s="739"/>
      <c r="J77" s="739"/>
      <c r="K77" s="739"/>
      <c r="L77" s="739"/>
      <c r="M77" s="739"/>
      <c r="N77" s="739"/>
      <c r="O77" s="739"/>
      <c r="P77" s="739"/>
      <c r="Q77" s="739"/>
      <c r="R77" s="739"/>
      <c r="S77" s="739"/>
      <c r="T77" s="739"/>
      <c r="U77" s="739"/>
      <c r="V77" s="751"/>
      <c r="W77" s="739"/>
    </row>
    <row r="78" spans="1:23">
      <c r="A78" s="752" t="s">
        <v>3417</v>
      </c>
      <c r="B78" s="739"/>
      <c r="C78" s="739"/>
      <c r="D78" s="739"/>
      <c r="E78" s="739"/>
      <c r="F78" s="739"/>
      <c r="G78" s="739"/>
      <c r="H78" s="739"/>
      <c r="I78" s="739"/>
      <c r="J78" s="739"/>
      <c r="K78" s="739"/>
      <c r="L78" s="739"/>
      <c r="M78" s="739"/>
      <c r="N78" s="739"/>
      <c r="O78" s="739"/>
      <c r="P78" s="739"/>
      <c r="Q78" s="739"/>
      <c r="R78" s="739"/>
      <c r="S78" s="739"/>
      <c r="T78" s="739"/>
      <c r="U78" s="739"/>
      <c r="V78" s="751"/>
      <c r="W78" s="739"/>
    </row>
    <row r="79" spans="1:23">
      <c r="A79" s="752" t="s">
        <v>3418</v>
      </c>
      <c r="B79" s="739"/>
      <c r="C79" s="739"/>
      <c r="D79" s="739"/>
      <c r="E79" s="739"/>
      <c r="F79" s="739"/>
      <c r="G79" s="739"/>
      <c r="H79" s="739"/>
      <c r="I79" s="739"/>
      <c r="J79" s="739"/>
      <c r="K79" s="739"/>
      <c r="L79" s="739"/>
      <c r="M79" s="739"/>
      <c r="N79" s="739"/>
      <c r="O79" s="739"/>
      <c r="P79" s="739"/>
      <c r="Q79" s="739"/>
      <c r="R79" s="739"/>
      <c r="S79" s="739"/>
      <c r="T79" s="739"/>
      <c r="U79" s="739"/>
      <c r="V79" s="751"/>
      <c r="W79" s="739"/>
    </row>
    <row r="80" spans="1:23">
      <c r="A80" s="755" t="s">
        <v>3419</v>
      </c>
      <c r="B80" s="739"/>
      <c r="C80" s="739"/>
      <c r="D80" s="739"/>
      <c r="E80" s="739"/>
      <c r="F80" s="739"/>
      <c r="G80" s="739"/>
      <c r="H80" s="739"/>
      <c r="I80" s="739"/>
      <c r="J80" s="739"/>
      <c r="K80" s="739"/>
      <c r="L80" s="739"/>
      <c r="M80" s="739"/>
      <c r="N80" s="739"/>
      <c r="O80" s="739"/>
      <c r="P80" s="739"/>
      <c r="Q80" s="739"/>
      <c r="R80" s="739"/>
      <c r="S80" s="739"/>
      <c r="T80" s="739"/>
      <c r="U80" s="739"/>
      <c r="V80" s="751"/>
      <c r="W80" s="739"/>
    </row>
    <row r="81" spans="1:23">
      <c r="A81" s="752" t="s">
        <v>3420</v>
      </c>
      <c r="B81" s="739"/>
      <c r="C81" s="739"/>
      <c r="D81" s="739"/>
      <c r="E81" s="739"/>
      <c r="F81" s="739"/>
      <c r="G81" s="739"/>
      <c r="H81" s="739"/>
      <c r="I81" s="739"/>
      <c r="J81" s="739"/>
      <c r="K81" s="739"/>
      <c r="L81" s="739"/>
      <c r="M81" s="739"/>
      <c r="N81" s="739"/>
      <c r="O81" s="739"/>
      <c r="P81" s="739"/>
      <c r="Q81" s="739"/>
      <c r="R81" s="739"/>
      <c r="S81" s="739"/>
      <c r="T81" s="739"/>
      <c r="U81" s="739"/>
      <c r="V81" s="751"/>
      <c r="W81" s="739"/>
    </row>
    <row r="82" spans="1:23">
      <c r="A82" s="752" t="s">
        <v>3421</v>
      </c>
      <c r="B82" s="739"/>
      <c r="C82" s="739"/>
      <c r="D82" s="739"/>
      <c r="E82" s="739"/>
      <c r="F82" s="739"/>
      <c r="G82" s="739"/>
      <c r="H82" s="739"/>
      <c r="I82" s="739"/>
      <c r="J82" s="739"/>
      <c r="K82" s="739"/>
      <c r="L82" s="739"/>
      <c r="M82" s="739"/>
      <c r="N82" s="739"/>
      <c r="O82" s="739"/>
      <c r="P82" s="739"/>
      <c r="Q82" s="739"/>
      <c r="R82" s="739"/>
      <c r="S82" s="739"/>
      <c r="T82" s="739"/>
      <c r="U82" s="739"/>
      <c r="V82" s="751"/>
      <c r="W82" s="739"/>
    </row>
    <row r="83" spans="1:23">
      <c r="A83" s="756" t="s">
        <v>3422</v>
      </c>
      <c r="B83" s="739"/>
      <c r="C83" s="739"/>
      <c r="D83" s="739"/>
      <c r="E83" s="739"/>
      <c r="F83" s="739"/>
      <c r="G83" s="739"/>
      <c r="H83" s="739"/>
      <c r="I83" s="739"/>
      <c r="J83" s="739"/>
      <c r="K83" s="739"/>
      <c r="L83" s="739"/>
      <c r="M83" s="739"/>
      <c r="N83" s="739"/>
      <c r="O83" s="739"/>
      <c r="P83" s="739"/>
      <c r="Q83" s="739"/>
      <c r="R83" s="739"/>
      <c r="S83" s="739"/>
      <c r="T83" s="739"/>
      <c r="U83" s="739"/>
      <c r="V83" s="751"/>
      <c r="W83" s="739"/>
    </row>
    <row r="84" spans="1:23">
      <c r="A84" s="752" t="s">
        <v>3423</v>
      </c>
      <c r="B84" s="739"/>
      <c r="C84" s="739"/>
      <c r="D84" s="739"/>
      <c r="E84" s="739"/>
      <c r="F84" s="739"/>
      <c r="G84" s="739"/>
      <c r="H84" s="739"/>
      <c r="I84" s="739"/>
      <c r="J84" s="739"/>
      <c r="K84" s="739"/>
      <c r="L84" s="739"/>
      <c r="M84" s="739"/>
      <c r="N84" s="739"/>
      <c r="O84" s="739"/>
      <c r="P84" s="739"/>
      <c r="Q84" s="739"/>
      <c r="R84" s="739"/>
      <c r="S84" s="739"/>
      <c r="T84" s="739"/>
      <c r="U84" s="739"/>
      <c r="V84" s="751"/>
      <c r="W84" s="739"/>
    </row>
    <row r="85" spans="1:23">
      <c r="A85" s="752" t="s">
        <v>3424</v>
      </c>
      <c r="B85" s="739"/>
      <c r="C85" s="739"/>
      <c r="D85" s="739"/>
      <c r="E85" s="739"/>
      <c r="F85" s="739"/>
      <c r="G85" s="739"/>
      <c r="H85" s="739"/>
      <c r="I85" s="739"/>
      <c r="J85" s="739"/>
      <c r="K85" s="739"/>
      <c r="L85" s="739"/>
      <c r="M85" s="739"/>
      <c r="N85" s="739"/>
      <c r="O85" s="739"/>
      <c r="P85" s="739"/>
      <c r="Q85" s="739"/>
      <c r="R85" s="739"/>
      <c r="S85" s="739"/>
      <c r="T85" s="739"/>
      <c r="U85" s="739"/>
      <c r="V85" s="751"/>
      <c r="W85" s="739"/>
    </row>
    <row r="86" spans="1:23">
      <c r="A86" s="757" t="s">
        <v>3425</v>
      </c>
      <c r="B86" s="758"/>
      <c r="C86" s="758"/>
      <c r="D86" s="758"/>
      <c r="E86" s="758"/>
      <c r="F86" s="758"/>
      <c r="G86" s="758"/>
      <c r="H86" s="758"/>
      <c r="I86" s="758"/>
      <c r="J86" s="758"/>
      <c r="K86" s="758"/>
      <c r="L86" s="758"/>
      <c r="M86" s="758"/>
      <c r="N86" s="758"/>
      <c r="O86" s="758"/>
      <c r="P86" s="758"/>
      <c r="Q86" s="758"/>
      <c r="R86" s="758"/>
      <c r="S86" s="758"/>
      <c r="T86" s="758"/>
      <c r="U86" s="758"/>
      <c r="V86" s="761"/>
      <c r="W86" s="739"/>
    </row>
    <row r="87" spans="1:22">
      <c r="A87" s="646" t="s">
        <v>3426</v>
      </c>
      <c r="B87" s="759"/>
      <c r="C87" s="759"/>
      <c r="D87" s="759"/>
      <c r="E87" s="759"/>
      <c r="F87" s="759"/>
      <c r="G87" s="759"/>
      <c r="H87" s="759"/>
      <c r="I87" s="759"/>
      <c r="J87" s="759"/>
      <c r="K87" s="759"/>
      <c r="L87" s="759"/>
      <c r="M87" s="759"/>
      <c r="N87" s="739"/>
      <c r="O87" s="739"/>
      <c r="P87" s="739"/>
      <c r="Q87" s="739"/>
      <c r="R87" s="739"/>
      <c r="S87" s="739"/>
      <c r="T87" s="739"/>
      <c r="U87" s="739"/>
      <c r="V87" s="739"/>
    </row>
    <row r="88" spans="1:8">
      <c r="A88" s="649" t="s">
        <v>3427</v>
      </c>
      <c r="B88" s="650"/>
      <c r="C88" s="651"/>
      <c r="D88" s="652"/>
      <c r="E88" s="652"/>
      <c r="F88" s="652"/>
      <c r="G88" s="652"/>
      <c r="H88" s="608"/>
    </row>
    <row r="89" spans="1:8">
      <c r="A89" s="653" t="s">
        <v>3428</v>
      </c>
      <c r="B89" s="650"/>
      <c r="C89" s="651"/>
      <c r="D89" s="651"/>
      <c r="E89" s="651"/>
      <c r="F89" s="651"/>
      <c r="G89" s="651"/>
      <c r="H89" s="608"/>
    </row>
    <row r="90" spans="1:8">
      <c r="A90" s="654" t="s">
        <v>3429</v>
      </c>
      <c r="B90" s="650"/>
      <c r="C90" s="652"/>
      <c r="D90" s="652"/>
      <c r="E90" s="652"/>
      <c r="F90" s="652"/>
      <c r="G90" s="652"/>
      <c r="H90" s="608"/>
    </row>
    <row r="91" spans="1:8">
      <c r="A91" s="654" t="s">
        <v>3430</v>
      </c>
      <c r="B91" s="650"/>
      <c r="C91" s="652"/>
      <c r="D91" s="652"/>
      <c r="E91" s="652"/>
      <c r="F91" s="652"/>
      <c r="G91" s="652"/>
      <c r="H91" s="608"/>
    </row>
    <row r="92" spans="1:8">
      <c r="A92" s="654" t="s">
        <v>3431</v>
      </c>
      <c r="B92" s="650"/>
      <c r="C92" s="651"/>
      <c r="D92" s="651"/>
      <c r="E92" s="651"/>
      <c r="F92" s="652"/>
      <c r="G92" s="652"/>
      <c r="H92" s="608"/>
    </row>
    <row r="93" spans="1:8">
      <c r="A93" s="654" t="s">
        <v>3432</v>
      </c>
      <c r="B93" s="650"/>
      <c r="C93" s="651"/>
      <c r="D93" s="651"/>
      <c r="E93" s="651"/>
      <c r="F93" s="652"/>
      <c r="G93" s="652"/>
      <c r="H93" s="608"/>
    </row>
    <row r="94" spans="1:8">
      <c r="A94" s="654" t="s">
        <v>3433</v>
      </c>
      <c r="B94" s="650"/>
      <c r="C94" s="651"/>
      <c r="D94" s="651"/>
      <c r="E94" s="651"/>
      <c r="F94" s="652"/>
      <c r="G94" s="652"/>
      <c r="H94" s="608"/>
    </row>
    <row r="95" spans="1:8">
      <c r="A95" s="605" t="s">
        <v>3434</v>
      </c>
      <c r="B95" s="606"/>
      <c r="C95" s="607"/>
      <c r="D95" s="607"/>
      <c r="E95" s="607"/>
      <c r="F95" s="607"/>
      <c r="G95" s="607"/>
      <c r="H95" s="608"/>
    </row>
    <row r="96" spans="1:8">
      <c r="A96" s="609" t="s">
        <v>3435</v>
      </c>
      <c r="B96" s="610"/>
      <c r="C96" s="611"/>
      <c r="D96" s="611"/>
      <c r="E96" s="611"/>
      <c r="F96" s="611"/>
      <c r="G96" s="611"/>
      <c r="H96" s="610"/>
    </row>
  </sheetData>
  <mergeCells count="5">
    <mergeCell ref="A1:J1"/>
    <mergeCell ref="A2:J2"/>
    <mergeCell ref="A56:W56"/>
    <mergeCell ref="A75:V75"/>
    <mergeCell ref="A87:M87"/>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P25"/>
  <sheetViews>
    <sheetView workbookViewId="0">
      <selection activeCell="D45" sqref="D45"/>
    </sheetView>
  </sheetViews>
  <sheetFormatPr defaultColWidth="8" defaultRowHeight="14.25"/>
  <cols>
    <col min="1" max="11" width="8" style="1643"/>
    <col min="12" max="12" width="11.375" style="1643" customWidth="1"/>
    <col min="13" max="13" width="13.75" style="1643" customWidth="1"/>
    <col min="14" max="14" width="13.625" style="1643" customWidth="1"/>
    <col min="15" max="15" width="17.75" style="1643" customWidth="1"/>
    <col min="16" max="16" width="10.75" style="1643" customWidth="1"/>
    <col min="17" max="16384" width="8" style="1643"/>
  </cols>
  <sheetData>
    <row r="1" s="1641" customFormat="1" ht="89.1" customHeight="1" spans="1:15">
      <c r="A1" s="1644" t="s">
        <v>191</v>
      </c>
      <c r="B1" s="1644"/>
      <c r="C1" s="1644"/>
      <c r="D1" s="1644"/>
      <c r="E1" s="1644"/>
      <c r="F1" s="1644"/>
      <c r="G1" s="1644"/>
      <c r="H1" s="1644"/>
      <c r="I1" s="1644"/>
      <c r="J1" s="1644"/>
      <c r="K1" s="1644"/>
      <c r="L1" s="1644"/>
      <c r="M1" s="1644"/>
      <c r="N1" s="1644"/>
      <c r="O1" s="1644"/>
    </row>
    <row r="2" s="1642" customFormat="1" ht="18" customHeight="1" spans="1:15">
      <c r="A2" s="1645" t="s">
        <v>192</v>
      </c>
      <c r="B2" s="1645"/>
      <c r="C2" s="1645"/>
      <c r="D2" s="1645"/>
      <c r="E2" s="1645"/>
      <c r="F2" s="1645"/>
      <c r="G2" s="1645"/>
      <c r="H2" s="1645"/>
      <c r="I2" s="1645"/>
      <c r="J2" s="1645"/>
      <c r="K2" s="1645"/>
      <c r="L2" s="1645"/>
      <c r="M2" s="1645"/>
      <c r="N2" s="1645"/>
      <c r="O2" s="1645"/>
    </row>
    <row r="3" s="1642" customFormat="1" ht="18" customHeight="1" spans="1:16">
      <c r="A3" s="1646" t="s">
        <v>193</v>
      </c>
      <c r="B3" s="1646"/>
      <c r="C3" s="1646"/>
      <c r="D3" s="1646"/>
      <c r="E3" s="1646"/>
      <c r="F3" s="1646"/>
      <c r="G3" s="1646"/>
      <c r="H3" s="1646"/>
      <c r="I3" s="1646"/>
      <c r="J3" s="1646"/>
      <c r="K3" s="1646"/>
      <c r="L3" s="1646"/>
      <c r="M3" s="1646"/>
      <c r="N3" s="1646"/>
      <c r="O3" s="1646"/>
      <c r="P3" s="1650" t="s">
        <v>99</v>
      </c>
    </row>
    <row r="4" s="1642" customFormat="1" ht="18" customHeight="1" spans="1:15">
      <c r="A4" s="1647" t="s">
        <v>194</v>
      </c>
      <c r="B4" s="1647"/>
      <c r="C4" s="1647"/>
      <c r="D4" s="1647"/>
      <c r="E4" s="1647"/>
      <c r="F4" s="1647"/>
      <c r="G4" s="1647"/>
      <c r="H4" s="1647"/>
      <c r="I4" s="1647"/>
      <c r="J4" s="1647"/>
      <c r="K4" s="1647"/>
      <c r="L4" s="1647"/>
      <c r="M4" s="1647"/>
      <c r="N4" s="1647"/>
      <c r="O4" s="1647"/>
    </row>
    <row r="5" s="1642" customFormat="1" ht="18" customHeight="1" spans="1:15">
      <c r="A5" s="1647" t="s">
        <v>195</v>
      </c>
      <c r="B5" s="1647"/>
      <c r="C5" s="1647"/>
      <c r="D5" s="1647"/>
      <c r="E5" s="1647"/>
      <c r="F5" s="1647"/>
      <c r="G5" s="1647"/>
      <c r="H5" s="1647"/>
      <c r="I5" s="1647"/>
      <c r="J5" s="1647"/>
      <c r="K5" s="1647"/>
      <c r="L5" s="1647"/>
      <c r="M5" s="1647"/>
      <c r="N5" s="1647"/>
      <c r="O5" s="1647"/>
    </row>
    <row r="6" s="1642" customFormat="1" ht="18" customHeight="1" spans="1:15">
      <c r="A6" s="1647" t="s">
        <v>196</v>
      </c>
      <c r="B6" s="1647"/>
      <c r="C6" s="1647"/>
      <c r="D6" s="1647"/>
      <c r="E6" s="1647"/>
      <c r="F6" s="1647"/>
      <c r="G6" s="1647"/>
      <c r="H6" s="1647"/>
      <c r="I6" s="1647"/>
      <c r="J6" s="1647"/>
      <c r="K6" s="1647"/>
      <c r="L6" s="1647"/>
      <c r="M6" s="1647"/>
      <c r="N6" s="1647"/>
      <c r="O6" s="1647"/>
    </row>
    <row r="7" s="1642" customFormat="1" ht="18" customHeight="1" spans="1:15">
      <c r="A7" s="1647" t="s">
        <v>197</v>
      </c>
      <c r="B7" s="1647"/>
      <c r="C7" s="1647"/>
      <c r="D7" s="1647"/>
      <c r="E7" s="1647"/>
      <c r="F7" s="1647"/>
      <c r="G7" s="1647"/>
      <c r="H7" s="1647"/>
      <c r="I7" s="1647"/>
      <c r="J7" s="1647"/>
      <c r="K7" s="1647"/>
      <c r="L7" s="1647"/>
      <c r="M7" s="1647"/>
      <c r="N7" s="1647"/>
      <c r="O7" s="1647"/>
    </row>
    <row r="8" s="1642" customFormat="1" ht="18" customHeight="1" spans="1:15">
      <c r="A8" s="1647" t="s">
        <v>198</v>
      </c>
      <c r="B8" s="1647"/>
      <c r="C8" s="1647"/>
      <c r="D8" s="1647"/>
      <c r="E8" s="1647"/>
      <c r="F8" s="1647"/>
      <c r="G8" s="1647"/>
      <c r="H8" s="1647"/>
      <c r="I8" s="1647"/>
      <c r="J8" s="1647"/>
      <c r="K8" s="1647"/>
      <c r="L8" s="1647"/>
      <c r="M8" s="1647"/>
      <c r="N8" s="1647"/>
      <c r="O8" s="1647"/>
    </row>
    <row r="9" s="1642" customFormat="1" ht="18" customHeight="1" spans="1:15">
      <c r="A9" s="1647" t="s">
        <v>199</v>
      </c>
      <c r="B9" s="1647"/>
      <c r="C9" s="1647"/>
      <c r="D9" s="1647"/>
      <c r="E9" s="1647"/>
      <c r="F9" s="1647"/>
      <c r="G9" s="1647"/>
      <c r="H9" s="1647"/>
      <c r="I9" s="1647"/>
      <c r="J9" s="1647"/>
      <c r="K9" s="1647"/>
      <c r="L9" s="1647"/>
      <c r="M9" s="1647"/>
      <c r="N9" s="1647"/>
      <c r="O9" s="1647"/>
    </row>
    <row r="10" s="1642" customFormat="1" ht="18" customHeight="1" spans="1:15">
      <c r="A10" s="1647" t="s">
        <v>200</v>
      </c>
      <c r="B10" s="1647"/>
      <c r="C10" s="1647"/>
      <c r="D10" s="1647"/>
      <c r="E10" s="1647"/>
      <c r="F10" s="1647"/>
      <c r="G10" s="1647"/>
      <c r="H10" s="1647"/>
      <c r="I10" s="1647"/>
      <c r="J10" s="1647"/>
      <c r="K10" s="1647"/>
      <c r="L10" s="1647"/>
      <c r="M10" s="1647"/>
      <c r="N10" s="1647"/>
      <c r="O10" s="1647"/>
    </row>
    <row r="11" s="1642" customFormat="1" ht="18" customHeight="1" spans="1:15">
      <c r="A11" s="1647" t="s">
        <v>201</v>
      </c>
      <c r="B11" s="1647"/>
      <c r="C11" s="1647"/>
      <c r="D11" s="1647"/>
      <c r="E11" s="1647"/>
      <c r="F11" s="1647"/>
      <c r="G11" s="1647"/>
      <c r="H11" s="1647"/>
      <c r="I11" s="1647"/>
      <c r="J11" s="1647"/>
      <c r="K11" s="1647"/>
      <c r="L11" s="1647"/>
      <c r="M11" s="1647"/>
      <c r="N11" s="1647"/>
      <c r="O11" s="1647"/>
    </row>
    <row r="12" s="1642" customFormat="1" ht="18" customHeight="1" spans="1:15">
      <c r="A12" s="1647" t="s">
        <v>202</v>
      </c>
      <c r="B12" s="1647"/>
      <c r="C12" s="1647"/>
      <c r="D12" s="1647"/>
      <c r="E12" s="1647"/>
      <c r="F12" s="1647"/>
      <c r="G12" s="1647"/>
      <c r="H12" s="1647"/>
      <c r="I12" s="1647"/>
      <c r="J12" s="1647"/>
      <c r="K12" s="1647"/>
      <c r="L12" s="1647"/>
      <c r="M12" s="1647"/>
      <c r="N12" s="1647"/>
      <c r="O12" s="1647"/>
    </row>
    <row r="13" s="1642" customFormat="1" ht="18" customHeight="1" spans="1:15">
      <c r="A13" s="1647" t="s">
        <v>203</v>
      </c>
      <c r="B13" s="1647"/>
      <c r="C13" s="1647"/>
      <c r="D13" s="1647"/>
      <c r="E13" s="1647"/>
      <c r="F13" s="1647"/>
      <c r="G13" s="1647"/>
      <c r="H13" s="1647"/>
      <c r="I13" s="1647"/>
      <c r="J13" s="1647"/>
      <c r="K13" s="1647"/>
      <c r="L13" s="1647"/>
      <c r="M13" s="1647"/>
      <c r="N13" s="1647"/>
      <c r="O13" s="1647"/>
    </row>
    <row r="14" s="1642" customFormat="1" ht="18" customHeight="1" spans="1:15">
      <c r="A14" s="1647" t="s">
        <v>204</v>
      </c>
      <c r="B14" s="1647"/>
      <c r="C14" s="1647"/>
      <c r="D14" s="1647"/>
      <c r="E14" s="1647"/>
      <c r="F14" s="1647"/>
      <c r="G14" s="1647"/>
      <c r="H14" s="1647"/>
      <c r="I14" s="1647"/>
      <c r="J14" s="1647"/>
      <c r="K14" s="1647"/>
      <c r="L14" s="1647"/>
      <c r="M14" s="1647"/>
      <c r="N14" s="1647"/>
      <c r="O14" s="1647"/>
    </row>
    <row r="15" s="1642" customFormat="1" ht="18" customHeight="1" spans="1:15">
      <c r="A15" s="1647" t="s">
        <v>205</v>
      </c>
      <c r="B15" s="1647"/>
      <c r="C15" s="1647"/>
      <c r="D15" s="1647"/>
      <c r="E15" s="1647"/>
      <c r="F15" s="1647"/>
      <c r="G15" s="1647"/>
      <c r="H15" s="1647"/>
      <c r="I15" s="1647"/>
      <c r="J15" s="1647"/>
      <c r="K15" s="1647"/>
      <c r="L15" s="1647"/>
      <c r="M15" s="1647"/>
      <c r="N15" s="1647"/>
      <c r="O15" s="1647"/>
    </row>
    <row r="16" s="1642" customFormat="1" ht="18" customHeight="1" spans="1:15">
      <c r="A16" s="1647" t="s">
        <v>206</v>
      </c>
      <c r="B16" s="1647"/>
      <c r="C16" s="1647"/>
      <c r="D16" s="1647"/>
      <c r="E16" s="1647"/>
      <c r="F16" s="1647"/>
      <c r="G16" s="1647"/>
      <c r="H16" s="1647"/>
      <c r="I16" s="1647"/>
      <c r="J16" s="1647"/>
      <c r="K16" s="1647"/>
      <c r="L16" s="1647"/>
      <c r="M16" s="1647"/>
      <c r="N16" s="1647"/>
      <c r="O16" s="1647"/>
    </row>
    <row r="17" s="1642" customFormat="1" ht="18" customHeight="1" spans="1:15">
      <c r="A17" s="1647" t="s">
        <v>207</v>
      </c>
      <c r="B17" s="1647"/>
      <c r="C17" s="1647"/>
      <c r="D17" s="1647"/>
      <c r="E17" s="1647"/>
      <c r="F17" s="1647"/>
      <c r="G17" s="1647"/>
      <c r="H17" s="1647"/>
      <c r="I17" s="1647"/>
      <c r="J17" s="1647"/>
      <c r="K17" s="1647"/>
      <c r="L17" s="1647"/>
      <c r="M17" s="1647"/>
      <c r="N17" s="1647"/>
      <c r="O17" s="1647"/>
    </row>
    <row r="18" s="1642" customFormat="1" ht="18" customHeight="1" spans="1:15">
      <c r="A18" s="1647" t="s">
        <v>208</v>
      </c>
      <c r="B18" s="1647"/>
      <c r="C18" s="1647"/>
      <c r="D18" s="1647"/>
      <c r="E18" s="1647"/>
      <c r="F18" s="1647"/>
      <c r="G18" s="1647"/>
      <c r="H18" s="1647"/>
      <c r="I18" s="1647"/>
      <c r="J18" s="1647"/>
      <c r="K18" s="1647"/>
      <c r="L18" s="1647"/>
      <c r="M18" s="1647"/>
      <c r="N18" s="1647"/>
      <c r="O18" s="1647"/>
    </row>
    <row r="19" s="1642" customFormat="1" ht="18" customHeight="1" spans="1:15">
      <c r="A19" s="1647" t="s">
        <v>209</v>
      </c>
      <c r="B19" s="1647"/>
      <c r="C19" s="1647"/>
      <c r="D19" s="1647"/>
      <c r="E19" s="1647"/>
      <c r="F19" s="1647"/>
      <c r="G19" s="1647"/>
      <c r="H19" s="1647"/>
      <c r="I19" s="1647"/>
      <c r="J19" s="1647"/>
      <c r="K19" s="1647"/>
      <c r="L19" s="1647"/>
      <c r="M19" s="1647"/>
      <c r="N19" s="1647"/>
      <c r="O19" s="1647"/>
    </row>
    <row r="20" s="1642" customFormat="1" ht="18" customHeight="1" spans="1:15">
      <c r="A20" s="1647" t="s">
        <v>210</v>
      </c>
      <c r="B20" s="1647"/>
      <c r="C20" s="1647"/>
      <c r="D20" s="1647"/>
      <c r="E20" s="1647"/>
      <c r="F20" s="1647"/>
      <c r="G20" s="1647"/>
      <c r="H20" s="1647"/>
      <c r="I20" s="1647"/>
      <c r="J20" s="1647"/>
      <c r="K20" s="1647"/>
      <c r="L20" s="1647"/>
      <c r="M20" s="1647"/>
      <c r="N20" s="1647"/>
      <c r="O20" s="1647"/>
    </row>
    <row r="21" s="1642" customFormat="1" ht="18" customHeight="1" spans="1:15">
      <c r="A21" s="1646" t="s">
        <v>211</v>
      </c>
      <c r="B21" s="1646"/>
      <c r="C21" s="1646"/>
      <c r="D21" s="1646"/>
      <c r="E21" s="1646"/>
      <c r="F21" s="1646"/>
      <c r="G21" s="1646"/>
      <c r="H21" s="1646"/>
      <c r="I21" s="1646"/>
      <c r="J21" s="1646"/>
      <c r="K21" s="1646"/>
      <c r="L21" s="1646"/>
      <c r="M21" s="1646"/>
      <c r="N21" s="1646"/>
      <c r="O21" s="1646"/>
    </row>
    <row r="22" s="1642" customFormat="1" ht="29.25" customHeight="1" spans="1:16">
      <c r="A22" s="1314" t="s">
        <v>212</v>
      </c>
      <c r="B22" s="1314"/>
      <c r="C22" s="1314"/>
      <c r="D22" s="1314"/>
      <c r="E22" s="1314"/>
      <c r="F22" s="1314"/>
      <c r="G22" s="1314"/>
      <c r="H22" s="1314"/>
      <c r="I22" s="1314"/>
      <c r="J22" s="1314"/>
      <c r="K22" s="1314"/>
      <c r="L22" s="1314"/>
      <c r="M22" s="1314"/>
      <c r="N22" s="1314"/>
      <c r="O22" s="1314"/>
      <c r="P22" s="1314"/>
    </row>
    <row r="23" s="1642" customFormat="1" ht="36.75" customHeight="1" spans="1:16">
      <c r="A23" s="1314" t="s">
        <v>213</v>
      </c>
      <c r="B23" s="1314"/>
      <c r="C23" s="1314"/>
      <c r="D23" s="1314"/>
      <c r="E23" s="1314"/>
      <c r="F23" s="1314"/>
      <c r="G23" s="1314"/>
      <c r="H23" s="1314"/>
      <c r="I23" s="1314"/>
      <c r="J23" s="1314"/>
      <c r="K23" s="1314"/>
      <c r="L23" s="1314"/>
      <c r="M23" s="1314"/>
      <c r="N23" s="1314"/>
      <c r="O23" s="1314"/>
      <c r="P23" s="1314"/>
    </row>
    <row r="24" s="1642" customFormat="1" ht="27.75" customHeight="1" spans="1:16">
      <c r="A24" s="1314" t="s">
        <v>214</v>
      </c>
      <c r="B24" s="1314"/>
      <c r="C24" s="1314"/>
      <c r="D24" s="1314"/>
      <c r="E24" s="1314"/>
      <c r="F24" s="1314"/>
      <c r="G24" s="1314"/>
      <c r="H24" s="1314"/>
      <c r="I24" s="1314"/>
      <c r="J24" s="1314"/>
      <c r="K24" s="1314"/>
      <c r="L24" s="1314"/>
      <c r="M24" s="1314"/>
      <c r="N24" s="1314"/>
      <c r="O24" s="1314"/>
      <c r="P24" s="1314"/>
    </row>
    <row r="25" ht="20.25" spans="1:11">
      <c r="A25" s="1648" t="s">
        <v>215</v>
      </c>
      <c r="B25" s="1649"/>
      <c r="C25" s="1649"/>
      <c r="D25" s="1649"/>
      <c r="E25" s="1649"/>
      <c r="F25" s="1649"/>
      <c r="G25" s="1649"/>
      <c r="H25" s="1649"/>
      <c r="I25" s="1649"/>
      <c r="J25" s="1649"/>
      <c r="K25" s="1649"/>
    </row>
  </sheetData>
  <mergeCells count="24">
    <mergeCell ref="A1:O1"/>
    <mergeCell ref="A2:O2"/>
    <mergeCell ref="A3:O3"/>
    <mergeCell ref="A4:O4"/>
    <mergeCell ref="A5:O5"/>
    <mergeCell ref="A6:O6"/>
    <mergeCell ref="A7:O7"/>
    <mergeCell ref="A8:O8"/>
    <mergeCell ref="A9:O9"/>
    <mergeCell ref="A10:O10"/>
    <mergeCell ref="A11:O11"/>
    <mergeCell ref="A12:O12"/>
    <mergeCell ref="A13:O13"/>
    <mergeCell ref="A14:O14"/>
    <mergeCell ref="A15:O15"/>
    <mergeCell ref="A16:O16"/>
    <mergeCell ref="A17:O17"/>
    <mergeCell ref="A18:O18"/>
    <mergeCell ref="A19:O19"/>
    <mergeCell ref="A20:O20"/>
    <mergeCell ref="A21:O21"/>
    <mergeCell ref="A22:P22"/>
    <mergeCell ref="A23:P23"/>
    <mergeCell ref="A24:P24"/>
  </mergeCells>
  <hyperlinks>
    <hyperlink ref="P3" location="价格目录!E4" display="返回目录"/>
  </hyperlinks>
  <pageMargins left="0.75" right="0.75" top="1" bottom="1" header="0.5" footer="0.5"/>
  <pageSetup paperSize="9" orientation="portrait"/>
  <headerFooter alignWithMargins="0" scaleWithDoc="0"/>
  <drawing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W96"/>
  <sheetViews>
    <sheetView topLeftCell="A30" workbookViewId="0">
      <selection activeCell="P52" sqref="P52"/>
    </sheetView>
  </sheetViews>
  <sheetFormatPr defaultColWidth="9" defaultRowHeight="14.25"/>
  <cols>
    <col min="1" max="1" width="10.125" customWidth="1"/>
    <col min="2" max="2" width="9.625" customWidth="1"/>
    <col min="3" max="3" width="10.625"/>
    <col min="4" max="4" width="9.125"/>
    <col min="5" max="6" width="10.625"/>
    <col min="7" max="7" width="8.125" customWidth="1"/>
    <col min="8" max="9" width="10.625"/>
    <col min="10" max="11" width="9.125"/>
    <col min="12" max="13" width="10.625"/>
    <col min="14" max="18" width="9.125"/>
    <col min="19" max="19" width="10.625"/>
    <col min="20" max="23" width="9.125"/>
  </cols>
  <sheetData>
    <row r="1" ht="33.75" spans="1:21">
      <c r="A1" s="581" t="s">
        <v>95</v>
      </c>
      <c r="B1" s="581"/>
      <c r="C1" s="581"/>
      <c r="D1" s="581"/>
      <c r="E1" s="581"/>
      <c r="F1" s="581"/>
      <c r="G1" s="581"/>
      <c r="H1" s="581"/>
      <c r="I1" s="581"/>
      <c r="J1" s="581"/>
      <c r="K1" s="721"/>
      <c r="L1" s="721"/>
      <c r="M1" s="721"/>
      <c r="N1" s="721"/>
      <c r="O1" s="721"/>
      <c r="P1" s="721"/>
      <c r="Q1" s="721"/>
      <c r="R1" s="721"/>
      <c r="S1" s="721"/>
      <c r="T1" s="721"/>
      <c r="U1" s="721"/>
    </row>
    <row r="2" ht="18.75" spans="1:21">
      <c r="A2" s="32" t="s">
        <v>3362</v>
      </c>
      <c r="B2" s="32"/>
      <c r="C2" s="32"/>
      <c r="D2" s="32"/>
      <c r="E2" s="32"/>
      <c r="F2" s="32"/>
      <c r="G2" s="32"/>
      <c r="H2" s="32"/>
      <c r="I2" s="32"/>
      <c r="J2" s="32"/>
      <c r="K2" s="721"/>
      <c r="L2" s="721"/>
      <c r="M2" s="721"/>
      <c r="N2" s="721"/>
      <c r="O2" s="721"/>
      <c r="P2" s="721"/>
      <c r="Q2" s="721"/>
      <c r="R2" s="721"/>
      <c r="S2" s="721"/>
      <c r="T2" s="721"/>
      <c r="U2" s="721"/>
    </row>
    <row r="3" ht="25.5" spans="1:21">
      <c r="A3" s="721"/>
      <c r="B3" s="583" t="s">
        <v>3363</v>
      </c>
      <c r="C3" s="583"/>
      <c r="D3" s="583"/>
      <c r="E3" s="583"/>
      <c r="F3" s="722"/>
      <c r="G3" s="583"/>
      <c r="H3" s="583"/>
      <c r="I3" s="583"/>
      <c r="J3" s="583"/>
      <c r="K3" s="721"/>
      <c r="L3" s="721"/>
      <c r="M3" s="721"/>
      <c r="N3" s="721"/>
      <c r="O3" s="721"/>
      <c r="P3" s="721"/>
      <c r="Q3" s="721"/>
      <c r="R3" s="721"/>
      <c r="S3" s="721"/>
      <c r="T3" s="721"/>
      <c r="U3" s="721"/>
    </row>
    <row r="4" ht="34.5" spans="1:21">
      <c r="A4" s="723"/>
      <c r="B4" s="723"/>
      <c r="C4" s="723"/>
      <c r="D4" s="723"/>
      <c r="E4" s="723"/>
      <c r="F4" s="724" t="s">
        <v>3436</v>
      </c>
      <c r="G4" s="723"/>
      <c r="H4" s="723"/>
      <c r="I4" s="723"/>
      <c r="J4" s="723"/>
      <c r="K4" s="723"/>
      <c r="L4" s="723"/>
      <c r="M4" s="57" t="s">
        <v>99</v>
      </c>
      <c r="N4" s="723"/>
      <c r="O4" s="742"/>
      <c r="P4" s="723"/>
      <c r="Q4" s="723"/>
      <c r="R4" s="723"/>
      <c r="S4" s="723"/>
      <c r="T4" s="723"/>
      <c r="U4" s="723"/>
    </row>
    <row r="5" ht="15.75" spans="1:23">
      <c r="A5" s="725" t="s">
        <v>3365</v>
      </c>
      <c r="B5" s="726" t="s">
        <v>859</v>
      </c>
      <c r="C5" s="727" t="s">
        <v>3335</v>
      </c>
      <c r="D5" s="727" t="s">
        <v>3366</v>
      </c>
      <c r="E5" s="727" t="s">
        <v>3367</v>
      </c>
      <c r="F5" s="727" t="s">
        <v>3368</v>
      </c>
      <c r="G5" s="727" t="s">
        <v>3369</v>
      </c>
      <c r="H5" s="727" t="s">
        <v>3370</v>
      </c>
      <c r="I5" s="727" t="s">
        <v>3371</v>
      </c>
      <c r="J5" s="743" t="s">
        <v>3372</v>
      </c>
      <c r="K5" s="743" t="s">
        <v>3373</v>
      </c>
      <c r="L5" s="727" t="s">
        <v>3374</v>
      </c>
      <c r="M5" s="744" t="s">
        <v>3375</v>
      </c>
      <c r="N5" s="727" t="s">
        <v>3376</v>
      </c>
      <c r="O5" s="727" t="s">
        <v>3377</v>
      </c>
      <c r="P5" s="727" t="s">
        <v>3378</v>
      </c>
      <c r="Q5" s="727" t="s">
        <v>3379</v>
      </c>
      <c r="R5" s="727" t="s">
        <v>3380</v>
      </c>
      <c r="S5" s="727" t="s">
        <v>3381</v>
      </c>
      <c r="T5" s="727" t="s">
        <v>3382</v>
      </c>
      <c r="U5" s="727" t="s">
        <v>3383</v>
      </c>
      <c r="V5" s="727" t="s">
        <v>3384</v>
      </c>
      <c r="W5" s="748" t="s">
        <v>3385</v>
      </c>
    </row>
    <row r="6" spans="1:23">
      <c r="A6" s="728" t="s">
        <v>250</v>
      </c>
      <c r="B6" s="729">
        <v>1</v>
      </c>
      <c r="C6" s="730">
        <v>2</v>
      </c>
      <c r="D6" s="731" t="s">
        <v>3386</v>
      </c>
      <c r="E6" s="731" t="s">
        <v>2866</v>
      </c>
      <c r="F6" s="731" t="s">
        <v>2867</v>
      </c>
      <c r="G6" s="731" t="s">
        <v>2868</v>
      </c>
      <c r="H6" s="731" t="s">
        <v>2869</v>
      </c>
      <c r="I6" s="731" t="s">
        <v>2870</v>
      </c>
      <c r="J6" s="745" t="s">
        <v>2871</v>
      </c>
      <c r="K6" s="745" t="s">
        <v>2873</v>
      </c>
      <c r="L6" s="731" t="s">
        <v>2874</v>
      </c>
      <c r="M6" s="746" t="s">
        <v>2875</v>
      </c>
      <c r="N6" s="747" t="s">
        <v>2876</v>
      </c>
      <c r="O6" s="747" t="s">
        <v>2877</v>
      </c>
      <c r="P6" s="747" t="s">
        <v>2878</v>
      </c>
      <c r="Q6" s="747" t="s">
        <v>2879</v>
      </c>
      <c r="R6" s="747" t="s">
        <v>2880</v>
      </c>
      <c r="S6" s="747" t="s">
        <v>2881</v>
      </c>
      <c r="T6" s="747" t="s">
        <v>3387</v>
      </c>
      <c r="U6" s="747" t="s">
        <v>2882</v>
      </c>
      <c r="V6" s="747" t="s">
        <v>2883</v>
      </c>
      <c r="W6" s="749" t="s">
        <v>2884</v>
      </c>
    </row>
    <row r="7" spans="1:23">
      <c r="A7" s="728" t="s">
        <v>1355</v>
      </c>
      <c r="B7" s="732">
        <v>120.2796</v>
      </c>
      <c r="C7" s="732">
        <v>120.8952</v>
      </c>
      <c r="D7" s="732">
        <v>116.046</v>
      </c>
      <c r="E7" s="732">
        <v>196.83</v>
      </c>
      <c r="F7" s="732">
        <v>127.1484</v>
      </c>
      <c r="G7" s="732">
        <v>108.9396</v>
      </c>
      <c r="H7" s="732">
        <v>210.4596</v>
      </c>
      <c r="I7" s="732">
        <v>110.0304</v>
      </c>
      <c r="J7" s="732">
        <v>96.0012</v>
      </c>
      <c r="K7" s="732">
        <v>107.9028</v>
      </c>
      <c r="L7" s="732">
        <v>135.54</v>
      </c>
      <c r="M7" s="732">
        <v>108.2916</v>
      </c>
      <c r="N7" s="732">
        <v>90.3852</v>
      </c>
      <c r="O7" s="732">
        <v>72.5976</v>
      </c>
      <c r="P7" s="732">
        <v>78.2568</v>
      </c>
      <c r="Q7" s="732">
        <v>87.048</v>
      </c>
      <c r="R7" s="732">
        <v>126.1548</v>
      </c>
      <c r="S7" s="732">
        <v>138.0564</v>
      </c>
      <c r="T7" s="732">
        <v>46.1376</v>
      </c>
      <c r="U7" s="732">
        <v>69.0876</v>
      </c>
      <c r="V7" s="732">
        <v>75.0816</v>
      </c>
      <c r="W7" s="732">
        <v>87.0372</v>
      </c>
    </row>
    <row r="8" spans="1:23">
      <c r="A8" s="728" t="s">
        <v>1364</v>
      </c>
      <c r="B8" s="732">
        <v>139.2552</v>
      </c>
      <c r="C8" s="732">
        <v>139.9248</v>
      </c>
      <c r="D8" s="732">
        <v>117.5148</v>
      </c>
      <c r="E8" s="732">
        <v>240.3</v>
      </c>
      <c r="F8" s="732">
        <v>156.3732</v>
      </c>
      <c r="G8" s="732">
        <v>126.5652</v>
      </c>
      <c r="H8" s="732">
        <v>248.022</v>
      </c>
      <c r="I8" s="732">
        <v>128.0772</v>
      </c>
      <c r="J8" s="732">
        <v>106.3692</v>
      </c>
      <c r="K8" s="732">
        <v>122.3856</v>
      </c>
      <c r="L8" s="732">
        <v>172.2924</v>
      </c>
      <c r="M8" s="732">
        <v>126.7488</v>
      </c>
      <c r="N8" s="732">
        <v>109.9656</v>
      </c>
      <c r="O8" s="732">
        <v>87.1776</v>
      </c>
      <c r="P8" s="732">
        <v>92.4264</v>
      </c>
      <c r="Q8" s="732">
        <v>98.7336</v>
      </c>
      <c r="R8" s="732">
        <v>123.39</v>
      </c>
      <c r="S8" s="732">
        <v>146.7612</v>
      </c>
      <c r="T8" s="732">
        <v>48.2544</v>
      </c>
      <c r="U8" s="732">
        <v>100.71</v>
      </c>
      <c r="V8" s="732">
        <v>96.5412</v>
      </c>
      <c r="W8" s="732">
        <v>100.71</v>
      </c>
    </row>
    <row r="9" spans="1:23">
      <c r="A9" s="728" t="s">
        <v>1373</v>
      </c>
      <c r="B9" s="732">
        <v>157.1832</v>
      </c>
      <c r="C9" s="732">
        <v>157.9824</v>
      </c>
      <c r="D9" s="732">
        <v>137.9268</v>
      </c>
      <c r="E9" s="732">
        <v>283.77</v>
      </c>
      <c r="F9" s="732">
        <v>192.78</v>
      </c>
      <c r="G9" s="732">
        <v>143.4564</v>
      </c>
      <c r="H9" s="732">
        <v>298.6956</v>
      </c>
      <c r="I9" s="732">
        <v>145.314</v>
      </c>
      <c r="J9" s="732">
        <v>115.9812</v>
      </c>
      <c r="K9" s="732">
        <v>136.0044</v>
      </c>
      <c r="L9" s="732">
        <v>212.5008</v>
      </c>
      <c r="M9" s="732">
        <v>151.9668</v>
      </c>
      <c r="N9" s="732">
        <v>132.2244</v>
      </c>
      <c r="O9" s="732">
        <v>102.1356</v>
      </c>
      <c r="P9" s="732">
        <v>108.324</v>
      </c>
      <c r="Q9" s="732">
        <v>116.1216</v>
      </c>
      <c r="R9" s="732">
        <v>134.514</v>
      </c>
      <c r="S9" s="732">
        <v>180.9</v>
      </c>
      <c r="T9" s="732">
        <v>55.5984</v>
      </c>
      <c r="U9" s="732">
        <v>118.098</v>
      </c>
      <c r="V9" s="732">
        <v>113.184</v>
      </c>
      <c r="W9" s="732">
        <v>118.098</v>
      </c>
    </row>
    <row r="10" spans="1:23">
      <c r="A10" s="728" t="s">
        <v>1383</v>
      </c>
      <c r="B10" s="732">
        <v>175.0896</v>
      </c>
      <c r="C10" s="732">
        <v>175.8348</v>
      </c>
      <c r="D10" s="732">
        <v>158.3388</v>
      </c>
      <c r="E10" s="732">
        <v>327.24</v>
      </c>
      <c r="F10" s="732">
        <v>229.1976</v>
      </c>
      <c r="G10" s="732">
        <v>160.3368</v>
      </c>
      <c r="H10" s="732">
        <v>349.38</v>
      </c>
      <c r="I10" s="732">
        <v>162.5616</v>
      </c>
      <c r="J10" s="732">
        <v>125.4744</v>
      </c>
      <c r="K10" s="732">
        <v>149.5692</v>
      </c>
      <c r="L10" s="732">
        <v>252.6984</v>
      </c>
      <c r="M10" s="732">
        <v>177.1848</v>
      </c>
      <c r="N10" s="732">
        <v>154.4832</v>
      </c>
      <c r="O10" s="732">
        <v>117.0828</v>
      </c>
      <c r="P10" s="732">
        <v>124.2216</v>
      </c>
      <c r="Q10" s="732">
        <v>133.5096</v>
      </c>
      <c r="R10" s="732">
        <v>154.764</v>
      </c>
      <c r="S10" s="732">
        <v>215.0388</v>
      </c>
      <c r="T10" s="732">
        <v>62.9316</v>
      </c>
      <c r="U10" s="732">
        <v>135.486</v>
      </c>
      <c r="V10" s="732">
        <v>129.8268</v>
      </c>
      <c r="W10" s="732">
        <v>135.486</v>
      </c>
    </row>
    <row r="11" spans="1:23">
      <c r="A11" s="728" t="s">
        <v>1393</v>
      </c>
      <c r="B11" s="732">
        <v>189.1296</v>
      </c>
      <c r="C11" s="732">
        <v>190.4364</v>
      </c>
      <c r="D11" s="732">
        <v>149.5692</v>
      </c>
      <c r="E11" s="732">
        <v>370.71</v>
      </c>
      <c r="F11" s="732">
        <v>249.4368</v>
      </c>
      <c r="G11" s="732">
        <v>178.0164</v>
      </c>
      <c r="H11" s="732">
        <v>372.8592</v>
      </c>
      <c r="I11" s="732">
        <v>180.9648</v>
      </c>
      <c r="J11" s="732">
        <v>133.1856</v>
      </c>
      <c r="K11" s="732">
        <v>162.432</v>
      </c>
      <c r="L11" s="732">
        <v>284.688</v>
      </c>
      <c r="M11" s="732">
        <v>188.3412</v>
      </c>
      <c r="N11" s="732">
        <v>163.134</v>
      </c>
      <c r="O11" s="732">
        <v>124.4052</v>
      </c>
      <c r="P11" s="732">
        <v>132.4296</v>
      </c>
      <c r="Q11" s="732">
        <v>136.2528</v>
      </c>
      <c r="R11" s="732">
        <v>146.8368</v>
      </c>
      <c r="S11" s="732">
        <v>239.058</v>
      </c>
      <c r="T11" s="732">
        <v>67.5864</v>
      </c>
      <c r="U11" s="732">
        <v>142.0632</v>
      </c>
      <c r="V11" s="732">
        <v>133.4664</v>
      </c>
      <c r="W11" s="732">
        <v>148.014</v>
      </c>
    </row>
    <row r="12" spans="1:23">
      <c r="A12" s="728" t="s">
        <v>1403</v>
      </c>
      <c r="B12" s="732">
        <v>225.28044</v>
      </c>
      <c r="C12" s="732">
        <v>226.611</v>
      </c>
      <c r="D12" s="732">
        <v>172.29564</v>
      </c>
      <c r="E12" s="732">
        <v>444.906</v>
      </c>
      <c r="F12" s="732">
        <v>297.64152</v>
      </c>
      <c r="G12" s="732">
        <v>210.276</v>
      </c>
      <c r="H12" s="732">
        <v>452.20032</v>
      </c>
      <c r="I12" s="732">
        <v>212.92524</v>
      </c>
      <c r="J12" s="732">
        <v>154.07172</v>
      </c>
      <c r="K12" s="732">
        <v>190.7334</v>
      </c>
      <c r="L12" s="732">
        <v>344.8764</v>
      </c>
      <c r="M12" s="732">
        <v>223.21332</v>
      </c>
      <c r="N12" s="732">
        <v>187.11</v>
      </c>
      <c r="O12" s="732">
        <v>141.1938</v>
      </c>
      <c r="P12" s="732">
        <v>151.1136</v>
      </c>
      <c r="Q12" s="732">
        <v>155.60424</v>
      </c>
      <c r="R12" s="732">
        <v>168.67224</v>
      </c>
      <c r="S12" s="732">
        <v>284.75172</v>
      </c>
      <c r="T12" s="732">
        <v>69.92568</v>
      </c>
      <c r="U12" s="732">
        <v>163.02924</v>
      </c>
      <c r="V12" s="732">
        <v>152.39664</v>
      </c>
      <c r="W12" s="732">
        <v>170.38296</v>
      </c>
    </row>
    <row r="13" spans="1:23">
      <c r="A13" s="728" t="s">
        <v>1414</v>
      </c>
      <c r="B13" s="732">
        <v>254.4102</v>
      </c>
      <c r="C13" s="732">
        <v>255.63384</v>
      </c>
      <c r="D13" s="732">
        <v>191.95704</v>
      </c>
      <c r="E13" s="732">
        <v>493.911</v>
      </c>
      <c r="F13" s="732">
        <v>332.78256</v>
      </c>
      <c r="G13" s="732">
        <v>236.61396</v>
      </c>
      <c r="H13" s="732">
        <v>506.13552</v>
      </c>
      <c r="I13" s="732">
        <v>238.65732</v>
      </c>
      <c r="J13" s="732">
        <v>173.51928</v>
      </c>
      <c r="K13" s="732">
        <v>214.68348</v>
      </c>
      <c r="L13" s="732">
        <v>388.476</v>
      </c>
      <c r="M13" s="732">
        <v>251.1432</v>
      </c>
      <c r="N13" s="732">
        <v>206.6526</v>
      </c>
      <c r="O13" s="732">
        <v>157.43376</v>
      </c>
      <c r="P13" s="732">
        <v>168.43464</v>
      </c>
      <c r="Q13" s="732">
        <v>173.22228</v>
      </c>
      <c r="R13" s="732">
        <v>187.69212</v>
      </c>
      <c r="S13" s="732">
        <v>318.43152</v>
      </c>
      <c r="T13" s="732">
        <v>77.37444</v>
      </c>
      <c r="U13" s="732">
        <v>181.65708</v>
      </c>
      <c r="V13" s="732">
        <v>169.86024</v>
      </c>
      <c r="W13" s="732">
        <v>189.81864</v>
      </c>
    </row>
    <row r="14" spans="1:23">
      <c r="A14" s="728" t="s">
        <v>1425</v>
      </c>
      <c r="B14" s="732">
        <v>294.04188</v>
      </c>
      <c r="C14" s="732">
        <v>300.39768</v>
      </c>
      <c r="D14" s="732">
        <v>189.6642</v>
      </c>
      <c r="E14" s="732">
        <v>542.916</v>
      </c>
      <c r="F14" s="732">
        <v>355.60404</v>
      </c>
      <c r="G14" s="732">
        <v>245.7378</v>
      </c>
      <c r="H14" s="732">
        <v>539.19756</v>
      </c>
      <c r="I14" s="732">
        <v>248.77908</v>
      </c>
      <c r="J14" s="732">
        <v>206.39124</v>
      </c>
      <c r="K14" s="732">
        <v>217.61784</v>
      </c>
      <c r="L14" s="732">
        <v>425.56536</v>
      </c>
      <c r="M14" s="732">
        <v>268.17912</v>
      </c>
      <c r="N14" s="732">
        <v>216.216</v>
      </c>
      <c r="O14" s="732">
        <v>167.91192</v>
      </c>
      <c r="P14" s="732">
        <v>179.91072</v>
      </c>
      <c r="Q14" s="732">
        <v>179.78004</v>
      </c>
      <c r="R14" s="732">
        <v>185.5656</v>
      </c>
      <c r="S14" s="732">
        <v>344.32992</v>
      </c>
      <c r="T14" s="732">
        <v>82.9224</v>
      </c>
      <c r="U14" s="732">
        <v>192.19464</v>
      </c>
      <c r="V14" s="732">
        <v>177.57036</v>
      </c>
      <c r="W14" s="732">
        <v>205.65468</v>
      </c>
    </row>
    <row r="15" spans="1:23">
      <c r="A15" s="728" t="s">
        <v>1436</v>
      </c>
      <c r="B15" s="732">
        <v>324.21708</v>
      </c>
      <c r="C15" s="732">
        <v>330.9768</v>
      </c>
      <c r="D15" s="732">
        <v>207.32976</v>
      </c>
      <c r="E15" s="732">
        <v>591.921</v>
      </c>
      <c r="F15" s="732">
        <v>389.6046</v>
      </c>
      <c r="G15" s="732">
        <v>270.3888</v>
      </c>
      <c r="H15" s="732">
        <v>591.16068</v>
      </c>
      <c r="I15" s="732">
        <v>273.02616</v>
      </c>
      <c r="J15" s="732">
        <v>227.16936</v>
      </c>
      <c r="K15" s="732">
        <v>239.48892</v>
      </c>
      <c r="L15" s="732">
        <v>468.52344</v>
      </c>
      <c r="M15" s="732">
        <v>295.02792</v>
      </c>
      <c r="N15" s="732">
        <v>234.927</v>
      </c>
      <c r="O15" s="732">
        <v>183.61728</v>
      </c>
      <c r="P15" s="732">
        <v>196.69716</v>
      </c>
      <c r="Q15" s="732">
        <v>196.41204</v>
      </c>
      <c r="R15" s="732">
        <v>202.70844</v>
      </c>
      <c r="S15" s="732">
        <v>377.28504</v>
      </c>
      <c r="T15" s="732">
        <v>90.2286</v>
      </c>
      <c r="U15" s="732">
        <v>210.0978</v>
      </c>
      <c r="V15" s="732">
        <v>194.15484</v>
      </c>
      <c r="W15" s="732">
        <v>224.7696</v>
      </c>
    </row>
    <row r="16" spans="1:23">
      <c r="A16" s="728" t="s">
        <v>1447</v>
      </c>
      <c r="B16" s="732">
        <v>354.39228</v>
      </c>
      <c r="C16" s="732">
        <v>361.55592</v>
      </c>
      <c r="D16" s="732">
        <v>225.0072</v>
      </c>
      <c r="E16" s="732">
        <v>640.926</v>
      </c>
      <c r="F16" s="732">
        <v>423.60516</v>
      </c>
      <c r="G16" s="732">
        <v>295.02792</v>
      </c>
      <c r="H16" s="732">
        <v>643.1238</v>
      </c>
      <c r="I16" s="732">
        <v>297.27324</v>
      </c>
      <c r="J16" s="732">
        <v>247.9356</v>
      </c>
      <c r="K16" s="732">
        <v>261.36</v>
      </c>
      <c r="L16" s="732">
        <v>511.48152</v>
      </c>
      <c r="M16" s="732">
        <v>321.8886</v>
      </c>
      <c r="N16" s="732">
        <v>253.638</v>
      </c>
      <c r="O16" s="732">
        <v>199.33452</v>
      </c>
      <c r="P16" s="732">
        <v>213.49548</v>
      </c>
      <c r="Q16" s="732">
        <v>213.03216</v>
      </c>
      <c r="R16" s="732">
        <v>219.85128</v>
      </c>
      <c r="S16" s="732">
        <v>410.24016</v>
      </c>
      <c r="T16" s="732">
        <v>97.52292</v>
      </c>
      <c r="U16" s="732">
        <v>228.00096</v>
      </c>
      <c r="V16" s="732">
        <v>210.73932</v>
      </c>
      <c r="W16" s="732">
        <v>243.88452</v>
      </c>
    </row>
    <row r="17" spans="1:23">
      <c r="A17" s="728" t="s">
        <v>1458</v>
      </c>
      <c r="B17" s="732">
        <v>404.95356</v>
      </c>
      <c r="C17" s="732">
        <v>413.23392</v>
      </c>
      <c r="D17" s="732">
        <v>214.3746</v>
      </c>
      <c r="E17" s="732">
        <v>688.149</v>
      </c>
      <c r="F17" s="732">
        <v>453.17448</v>
      </c>
      <c r="G17" s="732">
        <v>320.07096</v>
      </c>
      <c r="H17" s="732">
        <v>652.12884</v>
      </c>
      <c r="I17" s="732">
        <v>344.85264</v>
      </c>
      <c r="J17" s="732">
        <v>290.62044</v>
      </c>
      <c r="K17" s="732">
        <v>302.60736</v>
      </c>
      <c r="L17" s="732">
        <v>544.25844</v>
      </c>
      <c r="M17" s="732">
        <v>293.66172</v>
      </c>
      <c r="N17" s="732">
        <v>267.28812</v>
      </c>
      <c r="O17" s="732">
        <v>202.26888</v>
      </c>
      <c r="P17" s="732">
        <v>214.3746</v>
      </c>
      <c r="Q17" s="732">
        <v>215.8002</v>
      </c>
      <c r="R17" s="732">
        <v>215.8002</v>
      </c>
      <c r="S17" s="732">
        <v>442.91016</v>
      </c>
      <c r="T17" s="732">
        <v>100.2078</v>
      </c>
      <c r="U17" s="732">
        <v>240.57</v>
      </c>
      <c r="V17" s="732">
        <v>214.3746</v>
      </c>
      <c r="W17" s="732">
        <v>214.3746</v>
      </c>
    </row>
    <row r="18" spans="1:23">
      <c r="A18" s="728" t="s">
        <v>1469</v>
      </c>
      <c r="B18" s="732">
        <v>437.69484</v>
      </c>
      <c r="C18" s="732">
        <v>446.23656</v>
      </c>
      <c r="D18" s="732">
        <v>229.53348</v>
      </c>
      <c r="E18" s="732">
        <v>735.372</v>
      </c>
      <c r="F18" s="732">
        <v>486.58104</v>
      </c>
      <c r="G18" s="732">
        <v>342.66672</v>
      </c>
      <c r="H18" s="732">
        <v>699.28056</v>
      </c>
      <c r="I18" s="732">
        <v>368.32752</v>
      </c>
      <c r="J18" s="732">
        <v>311.17284</v>
      </c>
      <c r="K18" s="732">
        <v>323.99136</v>
      </c>
      <c r="L18" s="732">
        <v>587.54916</v>
      </c>
      <c r="M18" s="732">
        <v>314.42796</v>
      </c>
      <c r="N18" s="732">
        <v>286.53372</v>
      </c>
      <c r="O18" s="732">
        <v>216.59616</v>
      </c>
      <c r="P18" s="732">
        <v>229.53348</v>
      </c>
      <c r="Q18" s="732">
        <v>230.97096</v>
      </c>
      <c r="R18" s="732">
        <v>230.97096</v>
      </c>
      <c r="S18" s="732">
        <v>475.58016</v>
      </c>
      <c r="T18" s="732">
        <v>105.76764</v>
      </c>
      <c r="U18" s="732">
        <v>257.51088</v>
      </c>
      <c r="V18" s="732">
        <v>229.53348</v>
      </c>
      <c r="W18" s="732">
        <v>229.53348</v>
      </c>
    </row>
    <row r="19" spans="1:23">
      <c r="A19" s="728" t="s">
        <v>1480</v>
      </c>
      <c r="B19" s="732">
        <v>470.448</v>
      </c>
      <c r="C19" s="732">
        <v>479.25108</v>
      </c>
      <c r="D19" s="732">
        <v>244.68048</v>
      </c>
      <c r="E19" s="732">
        <v>782.595</v>
      </c>
      <c r="F19" s="732">
        <v>519.9876</v>
      </c>
      <c r="G19" s="732">
        <v>365.2506</v>
      </c>
      <c r="H19" s="732">
        <v>746.44416</v>
      </c>
      <c r="I19" s="732">
        <v>391.81428</v>
      </c>
      <c r="J19" s="732">
        <v>331.72524</v>
      </c>
      <c r="K19" s="732">
        <v>345.36348</v>
      </c>
      <c r="L19" s="732">
        <v>630.83988</v>
      </c>
      <c r="M19" s="732">
        <v>335.1942</v>
      </c>
      <c r="N19" s="732">
        <v>305.76744</v>
      </c>
      <c r="O19" s="732">
        <v>230.92344</v>
      </c>
      <c r="P19" s="732">
        <v>244.68048</v>
      </c>
      <c r="Q19" s="732">
        <v>246.14172</v>
      </c>
      <c r="R19" s="732">
        <v>246.14172</v>
      </c>
      <c r="S19" s="732">
        <v>508.25016</v>
      </c>
      <c r="T19" s="732">
        <v>111.33936</v>
      </c>
      <c r="U19" s="732">
        <v>274.45176</v>
      </c>
      <c r="V19" s="732">
        <v>244.68048</v>
      </c>
      <c r="W19" s="732">
        <v>244.68048</v>
      </c>
    </row>
    <row r="20" spans="1:23">
      <c r="A20" s="728" t="s">
        <v>1490</v>
      </c>
      <c r="B20" s="732">
        <v>503.18928</v>
      </c>
      <c r="C20" s="732">
        <v>512.25372</v>
      </c>
      <c r="D20" s="732">
        <v>259.83936</v>
      </c>
      <c r="E20" s="732">
        <v>829.818</v>
      </c>
      <c r="F20" s="732">
        <v>553.39416</v>
      </c>
      <c r="G20" s="732">
        <v>387.83448</v>
      </c>
      <c r="H20" s="732">
        <v>793.59588</v>
      </c>
      <c r="I20" s="732">
        <v>415.30104</v>
      </c>
      <c r="J20" s="732">
        <v>352.28952</v>
      </c>
      <c r="K20" s="732">
        <v>366.74748</v>
      </c>
      <c r="L20" s="732">
        <v>674.14248</v>
      </c>
      <c r="M20" s="732">
        <v>355.96044</v>
      </c>
      <c r="N20" s="732">
        <v>325.01304</v>
      </c>
      <c r="O20" s="732">
        <v>245.25072</v>
      </c>
      <c r="P20" s="732">
        <v>259.83936</v>
      </c>
      <c r="Q20" s="732">
        <v>261.31248</v>
      </c>
      <c r="R20" s="732">
        <v>261.31248</v>
      </c>
      <c r="S20" s="732">
        <v>540.92016</v>
      </c>
      <c r="T20" s="732">
        <v>116.91108</v>
      </c>
      <c r="U20" s="732">
        <v>291.39264</v>
      </c>
      <c r="V20" s="732">
        <v>259.83936</v>
      </c>
      <c r="W20" s="732">
        <v>259.83936</v>
      </c>
    </row>
    <row r="21" spans="1:23">
      <c r="A21" s="728" t="s">
        <v>1501</v>
      </c>
      <c r="B21" s="732">
        <v>535.94244</v>
      </c>
      <c r="C21" s="732">
        <v>545.26824</v>
      </c>
      <c r="D21" s="732">
        <v>274.98636</v>
      </c>
      <c r="E21" s="732">
        <v>877.041</v>
      </c>
      <c r="F21" s="732">
        <v>586.80072</v>
      </c>
      <c r="G21" s="732">
        <v>410.43024</v>
      </c>
      <c r="H21" s="732">
        <v>840.7476</v>
      </c>
      <c r="I21" s="732">
        <v>438.7878</v>
      </c>
      <c r="J21" s="732">
        <v>372.84192</v>
      </c>
      <c r="K21" s="732">
        <v>388.13148</v>
      </c>
      <c r="L21" s="732">
        <v>717.4332</v>
      </c>
      <c r="M21" s="732">
        <v>376.72668</v>
      </c>
      <c r="N21" s="732">
        <v>344.24676</v>
      </c>
      <c r="O21" s="732">
        <v>259.56612</v>
      </c>
      <c r="P21" s="732">
        <v>274.98636</v>
      </c>
      <c r="Q21" s="732">
        <v>276.48324</v>
      </c>
      <c r="R21" s="732">
        <v>276.48324</v>
      </c>
      <c r="S21" s="732">
        <v>573.59016</v>
      </c>
      <c r="T21" s="732">
        <v>122.4828</v>
      </c>
      <c r="U21" s="732">
        <v>308.33352</v>
      </c>
      <c r="V21" s="732">
        <v>274.98636</v>
      </c>
      <c r="W21" s="732">
        <v>274.98636</v>
      </c>
    </row>
    <row r="22" spans="1:23">
      <c r="A22" s="728" t="s">
        <v>1512</v>
      </c>
      <c r="B22" s="732">
        <v>608.87376</v>
      </c>
      <c r="C22" s="732">
        <v>616.61952</v>
      </c>
      <c r="D22" s="732">
        <v>286.49808</v>
      </c>
      <c r="E22" s="732">
        <v>924.264</v>
      </c>
      <c r="F22" s="732">
        <v>692.39016</v>
      </c>
      <c r="G22" s="732">
        <v>463.34376</v>
      </c>
      <c r="H22" s="732">
        <v>994.52232</v>
      </c>
      <c r="I22" s="732">
        <v>509.5926</v>
      </c>
      <c r="J22" s="732">
        <v>427.82256</v>
      </c>
      <c r="K22" s="732">
        <v>445.58316</v>
      </c>
      <c r="L22" s="732">
        <v>762.6366</v>
      </c>
      <c r="M22" s="732">
        <v>382.46472</v>
      </c>
      <c r="N22" s="732">
        <v>363.14784</v>
      </c>
      <c r="O22" s="732">
        <v>262.63116</v>
      </c>
      <c r="P22" s="732">
        <v>293.78052</v>
      </c>
      <c r="Q22" s="732">
        <v>291.654</v>
      </c>
      <c r="R22" s="732">
        <v>291.654</v>
      </c>
      <c r="S22" s="732">
        <v>606.26016</v>
      </c>
      <c r="T22" s="732">
        <v>182.16792</v>
      </c>
      <c r="U22" s="732">
        <v>320.62932</v>
      </c>
      <c r="V22" s="732">
        <v>293.78052</v>
      </c>
      <c r="W22" s="732">
        <v>293.78052</v>
      </c>
    </row>
    <row r="23" spans="1:23">
      <c r="A23" s="728" t="s">
        <v>1523</v>
      </c>
      <c r="B23" s="732">
        <v>643.90788</v>
      </c>
      <c r="C23" s="732">
        <v>651.7962</v>
      </c>
      <c r="D23" s="732">
        <v>301.455</v>
      </c>
      <c r="E23" s="732">
        <v>971.487</v>
      </c>
      <c r="F23" s="732">
        <v>729.6102</v>
      </c>
      <c r="G23" s="732">
        <v>487.48392</v>
      </c>
      <c r="H23" s="732">
        <v>1047.25764</v>
      </c>
      <c r="I23" s="732">
        <v>535.44348</v>
      </c>
      <c r="J23" s="732">
        <v>450.14508</v>
      </c>
      <c r="K23" s="732">
        <v>468.82044</v>
      </c>
      <c r="L23" s="732">
        <v>806.04612</v>
      </c>
      <c r="M23" s="732">
        <v>402.45876</v>
      </c>
      <c r="N23" s="732">
        <v>382.36968</v>
      </c>
      <c r="O23" s="732">
        <v>276.37632</v>
      </c>
      <c r="P23" s="732">
        <v>309.12948</v>
      </c>
      <c r="Q23" s="732">
        <v>306.82476</v>
      </c>
      <c r="R23" s="732">
        <v>306.82476</v>
      </c>
      <c r="S23" s="732">
        <v>638.93016</v>
      </c>
      <c r="T23" s="732">
        <v>189.73548</v>
      </c>
      <c r="U23" s="732">
        <v>337.3326</v>
      </c>
      <c r="V23" s="732">
        <v>309.12948</v>
      </c>
      <c r="W23" s="732">
        <v>309.12948</v>
      </c>
    </row>
    <row r="24" spans="1:23">
      <c r="A24" s="728" t="s">
        <v>1533</v>
      </c>
      <c r="B24" s="732">
        <v>678.942</v>
      </c>
      <c r="C24" s="732">
        <v>686.961</v>
      </c>
      <c r="D24" s="732">
        <v>316.4238</v>
      </c>
      <c r="E24" s="732">
        <v>1018.71</v>
      </c>
      <c r="F24" s="732">
        <v>766.83024</v>
      </c>
      <c r="G24" s="732">
        <v>511.63596</v>
      </c>
      <c r="H24" s="732">
        <v>1099.99296</v>
      </c>
      <c r="I24" s="732">
        <v>561.28248</v>
      </c>
      <c r="J24" s="732">
        <v>472.4676</v>
      </c>
      <c r="K24" s="732">
        <v>492.04584</v>
      </c>
      <c r="L24" s="732">
        <v>849.44376</v>
      </c>
      <c r="M24" s="732">
        <v>422.4528</v>
      </c>
      <c r="N24" s="732">
        <v>401.59152</v>
      </c>
      <c r="O24" s="732">
        <v>290.13336</v>
      </c>
      <c r="P24" s="732">
        <v>324.46656</v>
      </c>
      <c r="Q24" s="732">
        <v>321.99552</v>
      </c>
      <c r="R24" s="732">
        <v>321.99552</v>
      </c>
      <c r="S24" s="732">
        <v>671.60016</v>
      </c>
      <c r="T24" s="732">
        <v>197.29116</v>
      </c>
      <c r="U24" s="732">
        <v>354.04776</v>
      </c>
      <c r="V24" s="732">
        <v>324.46656</v>
      </c>
      <c r="W24" s="732">
        <v>324.46656</v>
      </c>
    </row>
    <row r="25" spans="1:23">
      <c r="A25" s="728" t="s">
        <v>1544</v>
      </c>
      <c r="B25" s="732">
        <v>713.97612</v>
      </c>
      <c r="C25" s="732">
        <v>722.13768</v>
      </c>
      <c r="D25" s="732">
        <v>331.3926</v>
      </c>
      <c r="E25" s="732">
        <v>1065.933</v>
      </c>
      <c r="F25" s="732">
        <v>804.05028</v>
      </c>
      <c r="G25" s="732">
        <v>535.77612</v>
      </c>
      <c r="H25" s="732">
        <v>1152.72828</v>
      </c>
      <c r="I25" s="732">
        <v>587.13336</v>
      </c>
      <c r="J25" s="732">
        <v>494.79012</v>
      </c>
      <c r="K25" s="732">
        <v>515.28312</v>
      </c>
      <c r="L25" s="732">
        <v>892.8414</v>
      </c>
      <c r="M25" s="732">
        <v>442.44684</v>
      </c>
      <c r="N25" s="732">
        <v>420.81336</v>
      </c>
      <c r="O25" s="732">
        <v>303.8904</v>
      </c>
      <c r="P25" s="732">
        <v>339.80364</v>
      </c>
      <c r="Q25" s="732">
        <v>337.16628</v>
      </c>
      <c r="R25" s="732">
        <v>337.16628</v>
      </c>
      <c r="S25" s="732">
        <v>704.27016</v>
      </c>
      <c r="T25" s="732">
        <v>204.85872</v>
      </c>
      <c r="U25" s="732">
        <v>370.75104</v>
      </c>
      <c r="V25" s="732">
        <v>339.80364</v>
      </c>
      <c r="W25" s="732">
        <v>339.80364</v>
      </c>
    </row>
    <row r="26" spans="1:23">
      <c r="A26" s="728" t="s">
        <v>1555</v>
      </c>
      <c r="B26" s="732">
        <v>749.01024</v>
      </c>
      <c r="C26" s="732">
        <v>757.30248</v>
      </c>
      <c r="D26" s="732">
        <v>346.3614</v>
      </c>
      <c r="E26" s="732">
        <v>1113.156</v>
      </c>
      <c r="F26" s="732">
        <v>841.27032</v>
      </c>
      <c r="G26" s="732">
        <v>559.91628</v>
      </c>
      <c r="H26" s="732">
        <v>1205.4636</v>
      </c>
      <c r="I26" s="732">
        <v>612.98424</v>
      </c>
      <c r="J26" s="732">
        <v>517.11264</v>
      </c>
      <c r="K26" s="732">
        <v>538.50852</v>
      </c>
      <c r="L26" s="732">
        <v>936.25092</v>
      </c>
      <c r="M26" s="732">
        <v>462.44088</v>
      </c>
      <c r="N26" s="732">
        <v>440.0352</v>
      </c>
      <c r="O26" s="732">
        <v>317.63556</v>
      </c>
      <c r="P26" s="732">
        <v>355.14072</v>
      </c>
      <c r="Q26" s="732">
        <v>352.33704</v>
      </c>
      <c r="R26" s="732">
        <v>352.33704</v>
      </c>
      <c r="S26" s="732">
        <v>736.94016</v>
      </c>
      <c r="T26" s="732">
        <v>212.4144</v>
      </c>
      <c r="U26" s="732">
        <v>387.45432</v>
      </c>
      <c r="V26" s="732">
        <v>355.14072</v>
      </c>
      <c r="W26" s="732">
        <v>355.14072</v>
      </c>
    </row>
    <row r="27" spans="1:23">
      <c r="A27" s="728" t="s">
        <v>1566</v>
      </c>
      <c r="B27" s="732">
        <v>776.97576</v>
      </c>
      <c r="C27" s="732">
        <v>786.753</v>
      </c>
      <c r="D27" s="732">
        <v>359.15616</v>
      </c>
      <c r="E27" s="732">
        <v>1155.033</v>
      </c>
      <c r="F27" s="732">
        <v>872.87112</v>
      </c>
      <c r="G27" s="732">
        <v>581.44284</v>
      </c>
      <c r="H27" s="732">
        <v>1257.18912</v>
      </c>
      <c r="I27" s="732">
        <v>635.1642</v>
      </c>
      <c r="J27" s="732">
        <v>537.02352</v>
      </c>
      <c r="K27" s="732">
        <v>559.23912</v>
      </c>
      <c r="L27" s="732">
        <v>972.40176</v>
      </c>
      <c r="M27" s="732">
        <v>480.3084</v>
      </c>
      <c r="N27" s="732">
        <v>458.3304</v>
      </c>
      <c r="O27" s="732">
        <v>329.42052</v>
      </c>
      <c r="P27" s="732">
        <v>368.23248</v>
      </c>
      <c r="Q27" s="732">
        <v>365.9634</v>
      </c>
      <c r="R27" s="732">
        <v>365.9634</v>
      </c>
      <c r="S27" s="732">
        <v>764.76312</v>
      </c>
      <c r="T27" s="732">
        <v>216.46548</v>
      </c>
      <c r="U27" s="732">
        <v>401.68656</v>
      </c>
      <c r="V27" s="732">
        <v>368.23248</v>
      </c>
      <c r="W27" s="732">
        <v>368.23248</v>
      </c>
    </row>
    <row r="28" spans="1:23">
      <c r="A28" s="728" t="s">
        <v>1577</v>
      </c>
      <c r="B28" s="732">
        <v>804.94128</v>
      </c>
      <c r="C28" s="732">
        <v>816.19164</v>
      </c>
      <c r="D28" s="732">
        <v>371.93904</v>
      </c>
      <c r="E28" s="732">
        <v>1196.91</v>
      </c>
      <c r="F28" s="732">
        <v>904.47192</v>
      </c>
      <c r="G28" s="732">
        <v>602.9694</v>
      </c>
      <c r="H28" s="732">
        <v>1308.92652</v>
      </c>
      <c r="I28" s="732">
        <v>657.35604</v>
      </c>
      <c r="J28" s="732">
        <v>556.94628</v>
      </c>
      <c r="K28" s="732">
        <v>579.95784</v>
      </c>
      <c r="L28" s="732">
        <v>1008.56448</v>
      </c>
      <c r="M28" s="732">
        <v>498.17592</v>
      </c>
      <c r="N28" s="732">
        <v>476.6256</v>
      </c>
      <c r="O28" s="732">
        <v>341.1936</v>
      </c>
      <c r="P28" s="732">
        <v>381.33612</v>
      </c>
      <c r="Q28" s="732">
        <v>379.57788</v>
      </c>
      <c r="R28" s="732">
        <v>379.57788</v>
      </c>
      <c r="S28" s="732">
        <v>792.58608</v>
      </c>
      <c r="T28" s="732">
        <v>220.52844</v>
      </c>
      <c r="U28" s="732">
        <v>415.9188</v>
      </c>
      <c r="V28" s="732">
        <v>381.33612</v>
      </c>
      <c r="W28" s="732">
        <v>381.33612</v>
      </c>
    </row>
    <row r="29" spans="1:23">
      <c r="A29" s="728" t="s">
        <v>1588</v>
      </c>
      <c r="B29" s="732">
        <v>832.9068</v>
      </c>
      <c r="C29" s="732">
        <v>845.64216</v>
      </c>
      <c r="D29" s="732">
        <v>384.7338</v>
      </c>
      <c r="E29" s="732">
        <v>1238.787</v>
      </c>
      <c r="F29" s="732">
        <v>936.07272</v>
      </c>
      <c r="G29" s="732">
        <v>624.49596</v>
      </c>
      <c r="H29" s="732">
        <v>1360.65204</v>
      </c>
      <c r="I29" s="732">
        <v>679.54788</v>
      </c>
      <c r="J29" s="732">
        <v>576.86904</v>
      </c>
      <c r="K29" s="732">
        <v>600.68844</v>
      </c>
      <c r="L29" s="732">
        <v>1044.71532</v>
      </c>
      <c r="M29" s="732">
        <v>516.05532</v>
      </c>
      <c r="N29" s="732">
        <v>494.9208</v>
      </c>
      <c r="O29" s="732">
        <v>352.97856</v>
      </c>
      <c r="P29" s="732">
        <v>394.42788</v>
      </c>
      <c r="Q29" s="732">
        <v>393.20424</v>
      </c>
      <c r="R29" s="732">
        <v>393.20424</v>
      </c>
      <c r="S29" s="732">
        <v>820.40904</v>
      </c>
      <c r="T29" s="732">
        <v>224.57952</v>
      </c>
      <c r="U29" s="732">
        <v>430.15104</v>
      </c>
      <c r="V29" s="732">
        <v>394.42788</v>
      </c>
      <c r="W29" s="732">
        <v>394.42788</v>
      </c>
    </row>
    <row r="30" spans="1:23">
      <c r="A30" s="728" t="s">
        <v>1599</v>
      </c>
      <c r="B30" s="732">
        <v>860.86044</v>
      </c>
      <c r="C30" s="732">
        <v>875.0808</v>
      </c>
      <c r="D30" s="732">
        <v>397.51668</v>
      </c>
      <c r="E30" s="732">
        <v>1280.664</v>
      </c>
      <c r="F30" s="732">
        <v>967.67352</v>
      </c>
      <c r="G30" s="732">
        <v>646.02252</v>
      </c>
      <c r="H30" s="732">
        <v>1412.38944</v>
      </c>
      <c r="I30" s="732">
        <v>701.73972</v>
      </c>
      <c r="J30" s="732">
        <v>596.7918</v>
      </c>
      <c r="K30" s="732">
        <v>621.40716</v>
      </c>
      <c r="L30" s="732">
        <v>1080.87804</v>
      </c>
      <c r="M30" s="732">
        <v>533.92284</v>
      </c>
      <c r="N30" s="732">
        <v>513.216</v>
      </c>
      <c r="O30" s="732">
        <v>364.76352</v>
      </c>
      <c r="P30" s="732">
        <v>407.53152</v>
      </c>
      <c r="Q30" s="732">
        <v>406.81872</v>
      </c>
      <c r="R30" s="732">
        <v>406.81872</v>
      </c>
      <c r="S30" s="732">
        <v>848.232</v>
      </c>
      <c r="T30" s="732">
        <v>228.6306</v>
      </c>
      <c r="U30" s="732">
        <v>444.38328</v>
      </c>
      <c r="V30" s="732">
        <v>407.53152</v>
      </c>
      <c r="W30" s="732">
        <v>407.53152</v>
      </c>
    </row>
    <row r="31" spans="1:23">
      <c r="A31" s="728" t="s">
        <v>1608</v>
      </c>
      <c r="B31" s="732">
        <v>978.23484</v>
      </c>
      <c r="C31" s="732">
        <v>985.45788</v>
      </c>
      <c r="D31" s="732">
        <v>403.7418</v>
      </c>
      <c r="E31" s="732">
        <v>1322.541</v>
      </c>
      <c r="F31" s="732">
        <v>1128.27924</v>
      </c>
      <c r="G31" s="732">
        <v>730.90512</v>
      </c>
      <c r="H31" s="732">
        <v>2244.52404</v>
      </c>
      <c r="I31" s="732">
        <v>801.73368</v>
      </c>
      <c r="J31" s="732">
        <v>671.84964</v>
      </c>
      <c r="K31" s="732">
        <v>699.62508</v>
      </c>
      <c r="L31" s="732">
        <v>1120.61664</v>
      </c>
      <c r="M31" s="732">
        <v>525.19104</v>
      </c>
      <c r="N31" s="732">
        <v>530.77464</v>
      </c>
      <c r="O31" s="732">
        <v>356.83956</v>
      </c>
      <c r="P31" s="732">
        <v>427.19292</v>
      </c>
      <c r="Q31" s="732">
        <v>420.44508</v>
      </c>
      <c r="R31" s="732">
        <v>420.44508</v>
      </c>
      <c r="S31" s="732">
        <v>876.05496</v>
      </c>
      <c r="T31" s="732">
        <v>443.5398</v>
      </c>
      <c r="U31" s="732">
        <v>450.64404</v>
      </c>
      <c r="V31" s="732">
        <v>427.19292</v>
      </c>
      <c r="W31" s="732">
        <v>427.19292</v>
      </c>
    </row>
    <row r="32" spans="1:23">
      <c r="A32" s="728" t="s">
        <v>1619</v>
      </c>
      <c r="B32" s="732">
        <v>1008.909</v>
      </c>
      <c r="C32" s="732">
        <v>1017.4626</v>
      </c>
      <c r="D32" s="732">
        <v>416.3346</v>
      </c>
      <c r="E32" s="732">
        <v>1364.418</v>
      </c>
      <c r="F32" s="732">
        <v>1163.8242</v>
      </c>
      <c r="G32" s="732">
        <v>754.4394</v>
      </c>
      <c r="H32" s="732">
        <v>2323.5498</v>
      </c>
      <c r="I32" s="732">
        <v>826.254</v>
      </c>
      <c r="J32" s="732">
        <v>693.51876</v>
      </c>
      <c r="K32" s="732">
        <v>722.16144</v>
      </c>
      <c r="L32" s="732">
        <v>1156.88628</v>
      </c>
      <c r="M32" s="732">
        <v>542.22696</v>
      </c>
      <c r="N32" s="732">
        <v>549.04608</v>
      </c>
      <c r="O32" s="732">
        <v>368.03052</v>
      </c>
      <c r="P32" s="732">
        <v>440.48664</v>
      </c>
      <c r="Q32" s="732">
        <v>434.05956</v>
      </c>
      <c r="R32" s="732">
        <v>434.05956</v>
      </c>
      <c r="S32" s="732">
        <v>903.87792</v>
      </c>
      <c r="T32" s="732">
        <v>449.8956</v>
      </c>
      <c r="U32" s="732">
        <v>464.63868</v>
      </c>
      <c r="V32" s="732">
        <v>440.48664</v>
      </c>
      <c r="W32" s="732">
        <v>440.48664</v>
      </c>
    </row>
    <row r="33" spans="1:23">
      <c r="A33" s="728" t="s">
        <v>1630</v>
      </c>
      <c r="B33" s="732">
        <v>1039.58316</v>
      </c>
      <c r="C33" s="732">
        <v>1049.45544</v>
      </c>
      <c r="D33" s="732">
        <v>428.9274</v>
      </c>
      <c r="E33" s="732">
        <v>1406.295</v>
      </c>
      <c r="F33" s="732">
        <v>1199.38104</v>
      </c>
      <c r="G33" s="732">
        <v>777.9618</v>
      </c>
      <c r="H33" s="732">
        <v>2402.57556</v>
      </c>
      <c r="I33" s="732">
        <v>850.77432</v>
      </c>
      <c r="J33" s="732">
        <v>715.176</v>
      </c>
      <c r="K33" s="732">
        <v>744.6978</v>
      </c>
      <c r="L33" s="732">
        <v>1193.15592</v>
      </c>
      <c r="M33" s="732">
        <v>559.251</v>
      </c>
      <c r="N33" s="732">
        <v>567.31752</v>
      </c>
      <c r="O33" s="732">
        <v>379.22148</v>
      </c>
      <c r="P33" s="732">
        <v>453.78036</v>
      </c>
      <c r="Q33" s="732">
        <v>447.68592</v>
      </c>
      <c r="R33" s="732">
        <v>447.68592</v>
      </c>
      <c r="S33" s="732">
        <v>931.70088</v>
      </c>
      <c r="T33" s="732">
        <v>456.2514</v>
      </c>
      <c r="U33" s="732">
        <v>478.63332</v>
      </c>
      <c r="V33" s="732">
        <v>453.78036</v>
      </c>
      <c r="W33" s="732">
        <v>453.78036</v>
      </c>
    </row>
    <row r="34" spans="1:23">
      <c r="A34" s="728" t="s">
        <v>1641</v>
      </c>
      <c r="B34" s="732">
        <v>1070.25732</v>
      </c>
      <c r="C34" s="732">
        <v>1081.46016</v>
      </c>
      <c r="D34" s="732">
        <v>441.5202</v>
      </c>
      <c r="E34" s="732">
        <v>1448.172</v>
      </c>
      <c r="F34" s="732">
        <v>1234.93788</v>
      </c>
      <c r="G34" s="732">
        <v>801.4842</v>
      </c>
      <c r="H34" s="732">
        <v>2481.60132</v>
      </c>
      <c r="I34" s="732">
        <v>875.29464</v>
      </c>
      <c r="J34" s="732">
        <v>736.83324</v>
      </c>
      <c r="K34" s="732">
        <v>767.23416</v>
      </c>
      <c r="L34" s="732">
        <v>1229.42556</v>
      </c>
      <c r="M34" s="732">
        <v>576.27504</v>
      </c>
      <c r="N34" s="732">
        <v>585.58896</v>
      </c>
      <c r="O34" s="732">
        <v>390.41244</v>
      </c>
      <c r="P34" s="732">
        <v>467.07408</v>
      </c>
      <c r="Q34" s="732">
        <v>461.3004</v>
      </c>
      <c r="R34" s="732">
        <v>461.3004</v>
      </c>
      <c r="S34" s="732">
        <v>959.52384</v>
      </c>
      <c r="T34" s="732">
        <v>462.6072</v>
      </c>
      <c r="U34" s="732">
        <v>492.62796</v>
      </c>
      <c r="V34" s="732">
        <v>467.07408</v>
      </c>
      <c r="W34" s="732">
        <v>467.07408</v>
      </c>
    </row>
    <row r="35" spans="1:23">
      <c r="A35" s="728" t="s">
        <v>1651</v>
      </c>
      <c r="B35" s="732">
        <v>1100.93148</v>
      </c>
      <c r="C35" s="732">
        <v>1113.46488</v>
      </c>
      <c r="D35" s="732">
        <v>454.113</v>
      </c>
      <c r="E35" s="732">
        <v>1490.049</v>
      </c>
      <c r="F35" s="732">
        <v>1270.49472</v>
      </c>
      <c r="G35" s="732">
        <v>825.01848</v>
      </c>
      <c r="H35" s="732">
        <v>2560.62708</v>
      </c>
      <c r="I35" s="732">
        <v>899.80308</v>
      </c>
      <c r="J35" s="732">
        <v>758.50236</v>
      </c>
      <c r="K35" s="732">
        <v>789.77052</v>
      </c>
      <c r="L35" s="732">
        <v>1265.6952</v>
      </c>
      <c r="M35" s="732">
        <v>593.31096</v>
      </c>
      <c r="N35" s="732">
        <v>603.8604</v>
      </c>
      <c r="O35" s="732">
        <v>401.6034</v>
      </c>
      <c r="P35" s="732">
        <v>480.3678</v>
      </c>
      <c r="Q35" s="732">
        <v>474.92676</v>
      </c>
      <c r="R35" s="732">
        <v>474.92676</v>
      </c>
      <c r="S35" s="732">
        <v>987.3468</v>
      </c>
      <c r="T35" s="732">
        <v>468.963</v>
      </c>
      <c r="U35" s="732">
        <v>506.6226</v>
      </c>
      <c r="V35" s="732">
        <v>480.3678</v>
      </c>
      <c r="W35" s="732">
        <v>480.3678</v>
      </c>
    </row>
    <row r="36" spans="1:23">
      <c r="A36" s="728" t="s">
        <v>1661</v>
      </c>
      <c r="B36" s="732">
        <v>1131.61752</v>
      </c>
      <c r="C36" s="732">
        <v>1145.45772</v>
      </c>
      <c r="D36" s="732">
        <v>466.7058</v>
      </c>
      <c r="E36" s="732">
        <v>1531.926</v>
      </c>
      <c r="F36" s="732">
        <v>1306.03968</v>
      </c>
      <c r="G36" s="732">
        <v>848.54088</v>
      </c>
      <c r="H36" s="732">
        <v>2639.65284</v>
      </c>
      <c r="I36" s="732">
        <v>924.3234</v>
      </c>
      <c r="J36" s="732">
        <v>780.1596</v>
      </c>
      <c r="K36" s="732">
        <v>812.31876</v>
      </c>
      <c r="L36" s="732">
        <v>1301.96484</v>
      </c>
      <c r="M36" s="732">
        <v>610.335</v>
      </c>
      <c r="N36" s="732">
        <v>622.11996</v>
      </c>
      <c r="O36" s="732">
        <v>412.79436</v>
      </c>
      <c r="P36" s="732">
        <v>493.66152</v>
      </c>
      <c r="Q36" s="732">
        <v>488.54124</v>
      </c>
      <c r="R36" s="732">
        <v>488.54124</v>
      </c>
      <c r="S36" s="732">
        <v>1015.16976</v>
      </c>
      <c r="T36" s="732">
        <v>475.3188</v>
      </c>
      <c r="U36" s="732">
        <v>520.61724</v>
      </c>
      <c r="V36" s="732">
        <v>493.66152</v>
      </c>
      <c r="W36" s="732">
        <v>493.66152</v>
      </c>
    </row>
    <row r="37" spans="1:23">
      <c r="A37" s="728" t="s">
        <v>1672</v>
      </c>
      <c r="B37" s="732">
        <v>1162.29168</v>
      </c>
      <c r="C37" s="732">
        <v>1177.46244</v>
      </c>
      <c r="D37" s="732">
        <v>479.2986</v>
      </c>
      <c r="E37" s="732">
        <v>1573.803</v>
      </c>
      <c r="F37" s="732">
        <v>1341.59652</v>
      </c>
      <c r="G37" s="732">
        <v>872.07516</v>
      </c>
      <c r="H37" s="732">
        <v>2718.6786</v>
      </c>
      <c r="I37" s="732">
        <v>948.84372</v>
      </c>
      <c r="J37" s="732">
        <v>801.82872</v>
      </c>
      <c r="K37" s="732">
        <v>834.85512</v>
      </c>
      <c r="L37" s="732">
        <v>1338.23448</v>
      </c>
      <c r="M37" s="732">
        <v>627.37092</v>
      </c>
      <c r="N37" s="732">
        <v>640.3914</v>
      </c>
      <c r="O37" s="732">
        <v>423.98532</v>
      </c>
      <c r="P37" s="732">
        <v>506.95524</v>
      </c>
      <c r="Q37" s="732">
        <v>502.1676</v>
      </c>
      <c r="R37" s="732">
        <v>502.1676</v>
      </c>
      <c r="S37" s="732">
        <v>1042.99272</v>
      </c>
      <c r="T37" s="732">
        <v>481.6746</v>
      </c>
      <c r="U37" s="732">
        <v>534.61188</v>
      </c>
      <c r="V37" s="732">
        <v>506.95524</v>
      </c>
      <c r="W37" s="732">
        <v>506.95524</v>
      </c>
    </row>
    <row r="38" spans="1:23">
      <c r="A38" s="728" t="s">
        <v>1683</v>
      </c>
      <c r="B38" s="732">
        <v>1192.96584</v>
      </c>
      <c r="C38" s="732">
        <v>1209.46716</v>
      </c>
      <c r="D38" s="732">
        <v>491.8914</v>
      </c>
      <c r="E38" s="732">
        <v>1615.68</v>
      </c>
      <c r="F38" s="732">
        <v>1377.15336</v>
      </c>
      <c r="G38" s="732">
        <v>895.59756</v>
      </c>
      <c r="H38" s="732">
        <v>2797.70436</v>
      </c>
      <c r="I38" s="732">
        <v>973.36404</v>
      </c>
      <c r="J38" s="732">
        <v>823.48596</v>
      </c>
      <c r="K38" s="732">
        <v>857.39148</v>
      </c>
      <c r="L38" s="732">
        <v>1374.50412</v>
      </c>
      <c r="M38" s="732">
        <v>644.39496</v>
      </c>
      <c r="N38" s="732">
        <v>658.66284</v>
      </c>
      <c r="O38" s="732">
        <v>435.17628</v>
      </c>
      <c r="P38" s="732">
        <v>520.24896</v>
      </c>
      <c r="Q38" s="732">
        <v>515.78208</v>
      </c>
      <c r="R38" s="732">
        <v>515.78208</v>
      </c>
      <c r="S38" s="732">
        <v>1070.81568</v>
      </c>
      <c r="T38" s="732">
        <v>488.0304</v>
      </c>
      <c r="U38" s="732">
        <v>548.60652</v>
      </c>
      <c r="V38" s="732">
        <v>520.24896</v>
      </c>
      <c r="W38" s="732">
        <v>520.24896</v>
      </c>
    </row>
    <row r="39" spans="1:23">
      <c r="A39" s="728" t="s">
        <v>1693</v>
      </c>
      <c r="B39" s="732">
        <v>1223.64</v>
      </c>
      <c r="C39" s="732">
        <v>1241.46</v>
      </c>
      <c r="D39" s="732">
        <v>504.4842</v>
      </c>
      <c r="E39" s="732">
        <v>1657.557</v>
      </c>
      <c r="F39" s="732">
        <v>1412.69832</v>
      </c>
      <c r="G39" s="732">
        <v>919.13184</v>
      </c>
      <c r="H39" s="732">
        <v>2876.71824</v>
      </c>
      <c r="I39" s="732">
        <v>997.88436</v>
      </c>
      <c r="J39" s="732">
        <v>845.1432</v>
      </c>
      <c r="K39" s="732">
        <v>879.92784</v>
      </c>
      <c r="L39" s="732">
        <v>1410.77376</v>
      </c>
      <c r="M39" s="732">
        <v>661.419</v>
      </c>
      <c r="N39" s="732">
        <v>676.93428</v>
      </c>
      <c r="O39" s="732">
        <v>446.36724</v>
      </c>
      <c r="P39" s="732">
        <v>533.54268</v>
      </c>
      <c r="Q39" s="732">
        <v>529.40844</v>
      </c>
      <c r="R39" s="732">
        <v>529.40844</v>
      </c>
      <c r="S39" s="732">
        <v>1098.63864</v>
      </c>
      <c r="T39" s="732">
        <v>494.3862</v>
      </c>
      <c r="U39" s="732">
        <v>562.60116</v>
      </c>
      <c r="V39" s="732">
        <v>533.54268</v>
      </c>
      <c r="W39" s="732">
        <v>533.54268</v>
      </c>
    </row>
    <row r="40" spans="1:23">
      <c r="A40" s="728" t="s">
        <v>1704</v>
      </c>
      <c r="B40" s="732">
        <v>1254.31416</v>
      </c>
      <c r="C40" s="732">
        <v>1273.46472</v>
      </c>
      <c r="D40" s="732">
        <v>517.077</v>
      </c>
      <c r="E40" s="732">
        <v>1699.434</v>
      </c>
      <c r="F40" s="732">
        <v>1448.25516</v>
      </c>
      <c r="G40" s="732">
        <v>942.65424</v>
      </c>
      <c r="H40" s="732">
        <v>2955.744</v>
      </c>
      <c r="I40" s="732">
        <v>1022.40468</v>
      </c>
      <c r="J40" s="732">
        <v>866.81232</v>
      </c>
      <c r="K40" s="732">
        <v>902.47608</v>
      </c>
      <c r="L40" s="732">
        <v>1447.0434</v>
      </c>
      <c r="M40" s="732">
        <v>678.45492</v>
      </c>
      <c r="N40" s="732">
        <v>695.20572</v>
      </c>
      <c r="O40" s="732">
        <v>457.5582</v>
      </c>
      <c r="P40" s="732">
        <v>546.8364</v>
      </c>
      <c r="Q40" s="732">
        <v>543.02292</v>
      </c>
      <c r="R40" s="732">
        <v>543.02292</v>
      </c>
      <c r="S40" s="732">
        <v>1126.4616</v>
      </c>
      <c r="T40" s="732">
        <v>500.742</v>
      </c>
      <c r="U40" s="732">
        <v>576.5958</v>
      </c>
      <c r="V40" s="732">
        <v>546.8364</v>
      </c>
      <c r="W40" s="732">
        <v>546.8364</v>
      </c>
    </row>
    <row r="41" spans="1:23">
      <c r="A41" s="728" t="s">
        <v>1713</v>
      </c>
      <c r="B41" s="732">
        <v>1284.98832</v>
      </c>
      <c r="C41" s="732">
        <v>1305.46944</v>
      </c>
      <c r="D41" s="732">
        <v>529.6698</v>
      </c>
      <c r="E41" s="732">
        <v>1741.311</v>
      </c>
      <c r="F41" s="732">
        <v>1483.812</v>
      </c>
      <c r="G41" s="732">
        <v>966.18852</v>
      </c>
      <c r="H41" s="732">
        <v>3034.76976</v>
      </c>
      <c r="I41" s="732">
        <v>1046.91312</v>
      </c>
      <c r="J41" s="732">
        <v>888.46956</v>
      </c>
      <c r="K41" s="732">
        <v>925.01244</v>
      </c>
      <c r="L41" s="732">
        <v>1483.31304</v>
      </c>
      <c r="M41" s="732">
        <v>695.47896</v>
      </c>
      <c r="N41" s="732">
        <v>713.47716</v>
      </c>
      <c r="O41" s="732">
        <v>468.74916</v>
      </c>
      <c r="P41" s="732">
        <v>560.13012</v>
      </c>
      <c r="Q41" s="732">
        <v>556.64928</v>
      </c>
      <c r="R41" s="732">
        <v>556.64928</v>
      </c>
      <c r="S41" s="732">
        <v>1154.28456</v>
      </c>
      <c r="T41" s="732">
        <v>507.0978</v>
      </c>
      <c r="U41" s="732">
        <v>590.59044</v>
      </c>
      <c r="V41" s="732">
        <v>560.13012</v>
      </c>
      <c r="W41" s="732">
        <v>560.13012</v>
      </c>
    </row>
    <row r="42" spans="1:23">
      <c r="A42" s="728" t="s">
        <v>1724</v>
      </c>
      <c r="B42" s="732">
        <v>1315.66248</v>
      </c>
      <c r="C42" s="732">
        <v>1337.46228</v>
      </c>
      <c r="D42" s="732">
        <v>542.2626</v>
      </c>
      <c r="E42" s="732">
        <v>1783.188</v>
      </c>
      <c r="F42" s="732">
        <v>1519.36884</v>
      </c>
      <c r="G42" s="732">
        <v>989.71092</v>
      </c>
      <c r="H42" s="732">
        <v>3113.79552</v>
      </c>
      <c r="I42" s="732">
        <v>1071.43344</v>
      </c>
      <c r="J42" s="732">
        <v>910.13868</v>
      </c>
      <c r="K42" s="732">
        <v>947.5488</v>
      </c>
      <c r="L42" s="732">
        <v>1519.58268</v>
      </c>
      <c r="M42" s="732">
        <v>712.51488</v>
      </c>
      <c r="N42" s="732">
        <v>731.7486</v>
      </c>
      <c r="O42" s="732">
        <v>479.94012</v>
      </c>
      <c r="P42" s="732">
        <v>573.42384</v>
      </c>
      <c r="Q42" s="732">
        <v>570.26376</v>
      </c>
      <c r="R42" s="732">
        <v>570.26376</v>
      </c>
      <c r="S42" s="732">
        <v>1182.10752</v>
      </c>
      <c r="T42" s="732">
        <v>513.4536</v>
      </c>
      <c r="U42" s="732">
        <v>604.58508</v>
      </c>
      <c r="V42" s="732">
        <v>573.42384</v>
      </c>
      <c r="W42" s="732">
        <v>573.42384</v>
      </c>
    </row>
    <row r="43" spans="1:23">
      <c r="A43" s="728" t="s">
        <v>1735</v>
      </c>
      <c r="B43" s="732">
        <v>1346.33664</v>
      </c>
      <c r="C43" s="732">
        <v>1369.467</v>
      </c>
      <c r="D43" s="732">
        <v>554.8554</v>
      </c>
      <c r="E43" s="732">
        <v>1825.065</v>
      </c>
      <c r="F43" s="732">
        <v>1554.9138</v>
      </c>
      <c r="G43" s="732">
        <v>1013.23332</v>
      </c>
      <c r="H43" s="732">
        <v>3192.82128</v>
      </c>
      <c r="I43" s="732">
        <v>1095.95376</v>
      </c>
      <c r="J43" s="732">
        <v>931.79592</v>
      </c>
      <c r="K43" s="732">
        <v>970.08516</v>
      </c>
      <c r="L43" s="732">
        <v>1555.85232</v>
      </c>
      <c r="M43" s="732">
        <v>729.53892</v>
      </c>
      <c r="N43" s="732">
        <v>750.02004</v>
      </c>
      <c r="O43" s="732">
        <v>491.13108</v>
      </c>
      <c r="P43" s="732">
        <v>586.71756</v>
      </c>
      <c r="Q43" s="732">
        <v>583.89012</v>
      </c>
      <c r="R43" s="732">
        <v>583.89012</v>
      </c>
      <c r="S43" s="732">
        <v>1209.93048</v>
      </c>
      <c r="T43" s="732">
        <v>519.8094</v>
      </c>
      <c r="U43" s="732">
        <v>618.57972</v>
      </c>
      <c r="V43" s="732">
        <v>586.71756</v>
      </c>
      <c r="W43" s="732">
        <v>586.71756</v>
      </c>
    </row>
    <row r="44" spans="1:23">
      <c r="A44" s="728" t="s">
        <v>1746</v>
      </c>
      <c r="B44" s="732">
        <v>1377.0108</v>
      </c>
      <c r="C44" s="732">
        <v>1401.47172</v>
      </c>
      <c r="D44" s="732">
        <v>567.4482</v>
      </c>
      <c r="E44" s="732">
        <v>1866.942</v>
      </c>
      <c r="F44" s="732">
        <v>1590.47064</v>
      </c>
      <c r="G44" s="732">
        <v>1036.7676</v>
      </c>
      <c r="H44" s="732">
        <v>3271.84704</v>
      </c>
      <c r="I44" s="732">
        <v>1120.47408</v>
      </c>
      <c r="J44" s="732">
        <v>953.45316</v>
      </c>
      <c r="K44" s="732">
        <v>992.6334</v>
      </c>
      <c r="L44" s="732">
        <v>1592.12196</v>
      </c>
      <c r="M44" s="732">
        <v>746.56296</v>
      </c>
      <c r="N44" s="732">
        <v>768.29148</v>
      </c>
      <c r="O44" s="732">
        <v>502.32204</v>
      </c>
      <c r="P44" s="732">
        <v>600.01128</v>
      </c>
      <c r="Q44" s="732">
        <v>597.5046</v>
      </c>
      <c r="R44" s="732">
        <v>597.5046</v>
      </c>
      <c r="S44" s="732">
        <v>1237.75344</v>
      </c>
      <c r="T44" s="732">
        <v>526.1652</v>
      </c>
      <c r="U44" s="732">
        <v>632.57436</v>
      </c>
      <c r="V44" s="732">
        <v>600.01128</v>
      </c>
      <c r="W44" s="732">
        <v>600.01128</v>
      </c>
    </row>
    <row r="45" spans="1:23">
      <c r="A45" s="728" t="s">
        <v>1756</v>
      </c>
      <c r="B45" s="732">
        <v>1407.68496</v>
      </c>
      <c r="C45" s="732">
        <v>1433.46456</v>
      </c>
      <c r="D45" s="732">
        <v>580.041</v>
      </c>
      <c r="E45" s="732">
        <v>1908.819</v>
      </c>
      <c r="F45" s="732">
        <v>1626.02748</v>
      </c>
      <c r="G45" s="732">
        <v>1060.29</v>
      </c>
      <c r="H45" s="732">
        <v>3350.8728</v>
      </c>
      <c r="I45" s="732">
        <v>1144.9944</v>
      </c>
      <c r="J45" s="732">
        <v>975.12228</v>
      </c>
      <c r="K45" s="732">
        <v>1015.16976</v>
      </c>
      <c r="L45" s="732">
        <v>1628.3916</v>
      </c>
      <c r="M45" s="732">
        <v>763.59888</v>
      </c>
      <c r="N45" s="732">
        <v>786.56292</v>
      </c>
      <c r="O45" s="732">
        <v>513.513</v>
      </c>
      <c r="P45" s="732">
        <v>613.305</v>
      </c>
      <c r="Q45" s="732">
        <v>611.13096</v>
      </c>
      <c r="R45" s="732">
        <v>611.13096</v>
      </c>
      <c r="S45" s="732">
        <v>1265.5764</v>
      </c>
      <c r="T45" s="732">
        <v>532.521</v>
      </c>
      <c r="U45" s="732">
        <v>646.569</v>
      </c>
      <c r="V45" s="732">
        <v>613.305</v>
      </c>
      <c r="W45" s="732">
        <v>613.305</v>
      </c>
    </row>
    <row r="46" spans="1:23">
      <c r="A46" s="728" t="s">
        <v>1766</v>
      </c>
      <c r="B46" s="732">
        <v>1438.371</v>
      </c>
      <c r="C46" s="732">
        <v>1465.46928</v>
      </c>
      <c r="D46" s="732">
        <v>592.6338</v>
      </c>
      <c r="E46" s="732">
        <v>1950.696</v>
      </c>
      <c r="F46" s="732">
        <v>1661.58432</v>
      </c>
      <c r="G46" s="732">
        <v>1083.82428</v>
      </c>
      <c r="H46" s="732">
        <v>3429.89856</v>
      </c>
      <c r="I46" s="732">
        <v>1169.50284</v>
      </c>
      <c r="J46" s="732">
        <v>996.77952</v>
      </c>
      <c r="K46" s="732">
        <v>1037.70612</v>
      </c>
      <c r="L46" s="732">
        <v>1664.66124</v>
      </c>
      <c r="M46" s="732">
        <v>780.62292</v>
      </c>
      <c r="N46" s="732">
        <v>804.82248</v>
      </c>
      <c r="O46" s="732">
        <v>524.70396</v>
      </c>
      <c r="P46" s="732">
        <v>626.59872</v>
      </c>
      <c r="Q46" s="732">
        <v>624.74544</v>
      </c>
      <c r="R46" s="732">
        <v>624.74544</v>
      </c>
      <c r="S46" s="732">
        <v>1293.39936</v>
      </c>
      <c r="T46" s="732">
        <v>538.8768</v>
      </c>
      <c r="U46" s="732">
        <v>660.56364</v>
      </c>
      <c r="V46" s="732">
        <v>626.59872</v>
      </c>
      <c r="W46" s="732">
        <v>626.59872</v>
      </c>
    </row>
    <row r="47" ht="15" spans="1:23">
      <c r="A47" s="728" t="s">
        <v>1777</v>
      </c>
      <c r="B47" s="732">
        <v>1469.04516</v>
      </c>
      <c r="C47" s="732">
        <v>1497.474</v>
      </c>
      <c r="D47" s="732">
        <v>605.2266</v>
      </c>
      <c r="E47" s="732">
        <v>1992.573</v>
      </c>
      <c r="F47" s="732">
        <v>1697.12928</v>
      </c>
      <c r="G47" s="732">
        <v>1107.34668</v>
      </c>
      <c r="H47" s="732">
        <v>3508.92432</v>
      </c>
      <c r="I47" s="732">
        <v>1194.02316</v>
      </c>
      <c r="J47" s="732">
        <v>1018.44864</v>
      </c>
      <c r="K47" s="732">
        <v>1060.24248</v>
      </c>
      <c r="L47" s="732">
        <v>1700.93088</v>
      </c>
      <c r="M47" s="732">
        <v>797.65884</v>
      </c>
      <c r="N47" s="732">
        <v>823.09392</v>
      </c>
      <c r="O47" s="732">
        <v>535.89492</v>
      </c>
      <c r="P47" s="732">
        <v>639.89244</v>
      </c>
      <c r="Q47" s="732">
        <v>638.3718</v>
      </c>
      <c r="R47" s="732">
        <v>638.3718</v>
      </c>
      <c r="S47" s="732">
        <v>1321.22232</v>
      </c>
      <c r="T47" s="732">
        <v>545.2326</v>
      </c>
      <c r="U47" s="732">
        <v>674.55828</v>
      </c>
      <c r="V47" s="732">
        <v>639.89244</v>
      </c>
      <c r="W47" s="732">
        <v>639.89244</v>
      </c>
    </row>
    <row r="48" spans="1:23">
      <c r="A48" s="728" t="s">
        <v>3365</v>
      </c>
      <c r="B48" s="726" t="s">
        <v>859</v>
      </c>
      <c r="C48" s="727" t="s">
        <v>3335</v>
      </c>
      <c r="D48" s="727" t="s">
        <v>3366</v>
      </c>
      <c r="E48" s="727" t="s">
        <v>3367</v>
      </c>
      <c r="F48" s="727" t="s">
        <v>3368</v>
      </c>
      <c r="G48" s="727" t="s">
        <v>3369</v>
      </c>
      <c r="H48" s="727" t="s">
        <v>3370</v>
      </c>
      <c r="I48" s="727" t="s">
        <v>3371</v>
      </c>
      <c r="J48" s="743" t="s">
        <v>3372</v>
      </c>
      <c r="K48" s="743" t="s">
        <v>3373</v>
      </c>
      <c r="L48" s="727" t="s">
        <v>3374</v>
      </c>
      <c r="M48" s="744" t="s">
        <v>3375</v>
      </c>
      <c r="N48" s="727" t="s">
        <v>3376</v>
      </c>
      <c r="O48" s="727" t="s">
        <v>3377</v>
      </c>
      <c r="P48" s="727" t="s">
        <v>3378</v>
      </c>
      <c r="Q48" s="727" t="s">
        <v>3379</v>
      </c>
      <c r="R48" s="727" t="s">
        <v>3380</v>
      </c>
      <c r="S48" s="727" t="s">
        <v>3381</v>
      </c>
      <c r="T48" s="727" t="s">
        <v>3382</v>
      </c>
      <c r="U48" s="727" t="s">
        <v>3383</v>
      </c>
      <c r="V48" s="727" t="s">
        <v>3384</v>
      </c>
      <c r="W48" s="748" t="s">
        <v>3385</v>
      </c>
    </row>
    <row r="49" spans="1:23">
      <c r="A49" s="728" t="s">
        <v>3437</v>
      </c>
      <c r="B49" s="732">
        <v>64.43</v>
      </c>
      <c r="C49" s="732">
        <v>65.38</v>
      </c>
      <c r="D49" s="732">
        <v>32.05</v>
      </c>
      <c r="E49" s="732">
        <v>91</v>
      </c>
      <c r="F49" s="732">
        <v>86.11</v>
      </c>
      <c r="G49" s="732">
        <v>49.15</v>
      </c>
      <c r="H49" s="732">
        <v>123.11</v>
      </c>
      <c r="I49" s="732">
        <v>53</v>
      </c>
      <c r="J49" s="732">
        <v>45.75</v>
      </c>
      <c r="K49" s="732">
        <v>47.47</v>
      </c>
      <c r="L49" s="732">
        <v>65.38</v>
      </c>
      <c r="M49" s="732">
        <v>28.96</v>
      </c>
      <c r="N49" s="732">
        <v>39.1</v>
      </c>
      <c r="O49" s="732">
        <v>27.72</v>
      </c>
      <c r="P49" s="732">
        <v>27.89</v>
      </c>
      <c r="Q49" s="732">
        <v>34</v>
      </c>
      <c r="R49" s="732">
        <v>34.95</v>
      </c>
      <c r="S49" s="732">
        <v>45</v>
      </c>
      <c r="T49" s="732">
        <v>28.3</v>
      </c>
      <c r="U49" s="732">
        <v>35.76</v>
      </c>
      <c r="V49" s="732">
        <v>25.68</v>
      </c>
      <c r="W49" s="732">
        <v>32.09</v>
      </c>
    </row>
    <row r="50" spans="1:23">
      <c r="A50" s="728" t="s">
        <v>3389</v>
      </c>
      <c r="B50" s="732">
        <v>61.34</v>
      </c>
      <c r="C50" s="732">
        <v>63.2</v>
      </c>
      <c r="D50" s="732">
        <v>30.8</v>
      </c>
      <c r="E50" s="732">
        <v>87.5</v>
      </c>
      <c r="F50" s="732">
        <v>85.74</v>
      </c>
      <c r="G50" s="732">
        <v>48.29</v>
      </c>
      <c r="H50" s="732">
        <v>120.89</v>
      </c>
      <c r="I50" s="732">
        <v>52.14</v>
      </c>
      <c r="J50" s="732">
        <v>44.96</v>
      </c>
      <c r="K50" s="732">
        <v>46.65</v>
      </c>
      <c r="L50" s="732">
        <v>63.2</v>
      </c>
      <c r="M50" s="732">
        <v>28.52</v>
      </c>
      <c r="N50" s="732">
        <v>37.3</v>
      </c>
      <c r="O50" s="732">
        <v>26.69</v>
      </c>
      <c r="P50" s="732">
        <v>26.86</v>
      </c>
      <c r="Q50" s="732">
        <v>32.89</v>
      </c>
      <c r="R50" s="732">
        <v>33.8</v>
      </c>
      <c r="S50" s="732">
        <v>44.84</v>
      </c>
      <c r="T50" s="732">
        <v>27.5</v>
      </c>
      <c r="U50" s="732">
        <v>34.32</v>
      </c>
      <c r="V50" s="732">
        <v>24.75</v>
      </c>
      <c r="W50" s="732">
        <v>30.83</v>
      </c>
    </row>
    <row r="51" spans="1:23">
      <c r="A51" s="728" t="s">
        <v>3390</v>
      </c>
      <c r="B51" s="732">
        <v>60.9</v>
      </c>
      <c r="C51" s="732">
        <v>60.94</v>
      </c>
      <c r="D51" s="732">
        <v>30.52</v>
      </c>
      <c r="E51" s="732">
        <v>72.69</v>
      </c>
      <c r="F51" s="732">
        <v>75</v>
      </c>
      <c r="G51" s="732">
        <v>48.3</v>
      </c>
      <c r="H51" s="732">
        <v>114.25</v>
      </c>
      <c r="I51" s="732">
        <v>49.08</v>
      </c>
      <c r="J51" s="732">
        <v>44.44</v>
      </c>
      <c r="K51" s="732">
        <v>45.17</v>
      </c>
      <c r="L51" s="732">
        <v>60.94</v>
      </c>
      <c r="M51" s="732">
        <v>26.93</v>
      </c>
      <c r="N51" s="732">
        <v>32.83</v>
      </c>
      <c r="O51" s="732">
        <v>25.21</v>
      </c>
      <c r="P51" s="732">
        <v>23.48</v>
      </c>
      <c r="Q51" s="732">
        <v>31.25</v>
      </c>
      <c r="R51" s="732">
        <v>33.02</v>
      </c>
      <c r="S51" s="732">
        <v>44.84</v>
      </c>
      <c r="T51" s="732">
        <v>21.3</v>
      </c>
      <c r="U51" s="732">
        <v>31.64</v>
      </c>
      <c r="V51" s="732">
        <v>24.48</v>
      </c>
      <c r="W51" s="732">
        <v>30.22</v>
      </c>
    </row>
    <row r="52" spans="1:23">
      <c r="A52" s="728" t="s">
        <v>3391</v>
      </c>
      <c r="B52" s="732">
        <v>61.16</v>
      </c>
      <c r="C52" s="732">
        <v>61.6</v>
      </c>
      <c r="D52" s="732">
        <v>30.69</v>
      </c>
      <c r="E52" s="732">
        <v>69.1</v>
      </c>
      <c r="F52" s="732">
        <v>72.69</v>
      </c>
      <c r="G52" s="732">
        <v>51.72</v>
      </c>
      <c r="H52" s="732">
        <v>110.28</v>
      </c>
      <c r="I52" s="732">
        <v>48.95</v>
      </c>
      <c r="J52" s="732">
        <v>44.45</v>
      </c>
      <c r="K52" s="732">
        <v>46.53</v>
      </c>
      <c r="L52" s="732">
        <v>61.6</v>
      </c>
      <c r="M52" s="732">
        <v>25.3</v>
      </c>
      <c r="N52" s="732">
        <v>28.8</v>
      </c>
      <c r="O52" s="732">
        <v>27.74</v>
      </c>
      <c r="P52" s="732">
        <v>25.19</v>
      </c>
      <c r="Q52" s="732">
        <v>29.06</v>
      </c>
      <c r="R52" s="732">
        <v>31.94</v>
      </c>
      <c r="S52" s="732">
        <v>45.59</v>
      </c>
      <c r="T52" s="732">
        <v>20.4</v>
      </c>
      <c r="U52" s="732">
        <v>30.22</v>
      </c>
      <c r="V52" s="732">
        <v>26.91</v>
      </c>
      <c r="W52" s="732">
        <v>28.8</v>
      </c>
    </row>
    <row r="53" spans="1:23">
      <c r="A53" s="728" t="s">
        <v>3392</v>
      </c>
      <c r="B53" s="732">
        <v>58.04</v>
      </c>
      <c r="C53" s="732">
        <v>58.08</v>
      </c>
      <c r="D53" s="732">
        <v>28.89</v>
      </c>
      <c r="E53" s="732">
        <v>67.5</v>
      </c>
      <c r="F53" s="732">
        <v>72.69</v>
      </c>
      <c r="G53" s="732">
        <v>49.83</v>
      </c>
      <c r="H53" s="732">
        <v>107.56</v>
      </c>
      <c r="I53" s="732">
        <v>48.41</v>
      </c>
      <c r="J53" s="732">
        <v>42.87</v>
      </c>
      <c r="K53" s="732">
        <v>44.85</v>
      </c>
      <c r="L53" s="732">
        <v>58.08</v>
      </c>
      <c r="M53" s="732">
        <v>24.54</v>
      </c>
      <c r="N53" s="732">
        <v>27.15</v>
      </c>
      <c r="O53" s="732">
        <v>26.17</v>
      </c>
      <c r="P53" s="732">
        <v>23.82</v>
      </c>
      <c r="Q53" s="732">
        <v>28.5</v>
      </c>
      <c r="R53" s="732">
        <v>31.31</v>
      </c>
      <c r="S53" s="732">
        <v>45.59</v>
      </c>
      <c r="T53" s="732">
        <v>20.1</v>
      </c>
      <c r="U53" s="732">
        <v>28.46</v>
      </c>
      <c r="V53" s="732">
        <v>25.41</v>
      </c>
      <c r="W53" s="732">
        <v>27.15</v>
      </c>
    </row>
    <row r="54" spans="1:23">
      <c r="A54" s="728" t="s">
        <v>3393</v>
      </c>
      <c r="B54" s="732">
        <v>56.6</v>
      </c>
      <c r="C54" s="732">
        <v>57.2</v>
      </c>
      <c r="D54" s="732">
        <v>27.91</v>
      </c>
      <c r="E54" s="732">
        <v>65.1</v>
      </c>
      <c r="F54" s="732">
        <v>71.14</v>
      </c>
      <c r="G54" s="732">
        <v>47.93</v>
      </c>
      <c r="H54" s="732">
        <v>101.44</v>
      </c>
      <c r="I54" s="732">
        <v>48.41</v>
      </c>
      <c r="J54" s="732">
        <v>41.28</v>
      </c>
      <c r="K54" s="732">
        <v>43.18</v>
      </c>
      <c r="L54" s="732">
        <v>57.2</v>
      </c>
      <c r="M54" s="732">
        <v>23.77</v>
      </c>
      <c r="N54" s="732">
        <v>26.25</v>
      </c>
      <c r="O54" s="732">
        <v>25.31</v>
      </c>
      <c r="P54" s="732">
        <v>23.08</v>
      </c>
      <c r="Q54" s="732">
        <v>27.66</v>
      </c>
      <c r="R54" s="732">
        <v>30.35</v>
      </c>
      <c r="S54" s="732">
        <v>44.72</v>
      </c>
      <c r="T54" s="732">
        <v>19.8</v>
      </c>
      <c r="U54" s="732">
        <v>27.5</v>
      </c>
      <c r="V54" s="732">
        <v>24.59</v>
      </c>
      <c r="W54" s="732">
        <v>26.25</v>
      </c>
    </row>
    <row r="55" spans="1:23">
      <c r="A55" s="728" t="s">
        <v>3394</v>
      </c>
      <c r="B55" s="732">
        <v>55.88</v>
      </c>
      <c r="C55" s="732">
        <v>56.54</v>
      </c>
      <c r="D55" s="732">
        <v>27.91</v>
      </c>
      <c r="E55" s="732">
        <v>64.7</v>
      </c>
      <c r="F55" s="732">
        <v>71.14</v>
      </c>
      <c r="G55" s="732">
        <v>46.98</v>
      </c>
      <c r="H55" s="732">
        <v>100.42</v>
      </c>
      <c r="I55" s="732">
        <v>47.73</v>
      </c>
      <c r="J55" s="732">
        <v>40.49</v>
      </c>
      <c r="K55" s="732">
        <v>42.34</v>
      </c>
      <c r="L55" s="732">
        <v>56.54</v>
      </c>
      <c r="M55" s="732">
        <v>23.39</v>
      </c>
      <c r="N55" s="732">
        <v>26.25</v>
      </c>
      <c r="O55" s="732">
        <v>25.31</v>
      </c>
      <c r="P55" s="732">
        <v>23.08</v>
      </c>
      <c r="Q55" s="732">
        <v>27.52</v>
      </c>
      <c r="R55" s="732">
        <v>30.19</v>
      </c>
      <c r="S55" s="732">
        <v>44.72</v>
      </c>
      <c r="T55" s="732">
        <v>19.8</v>
      </c>
      <c r="U55" s="732">
        <v>27.5</v>
      </c>
      <c r="V55" s="732">
        <v>24.59</v>
      </c>
      <c r="W55" s="732">
        <v>26.25</v>
      </c>
    </row>
    <row r="56" ht="45" customHeight="1" spans="1:23">
      <c r="A56" s="733" t="s">
        <v>3395</v>
      </c>
      <c r="B56" s="734"/>
      <c r="C56" s="734"/>
      <c r="D56" s="734"/>
      <c r="E56" s="734"/>
      <c r="F56" s="734"/>
      <c r="G56" s="734"/>
      <c r="H56" s="734"/>
      <c r="I56" s="734"/>
      <c r="J56" s="734"/>
      <c r="K56" s="734"/>
      <c r="L56" s="734"/>
      <c r="M56" s="734"/>
      <c r="N56" s="734"/>
      <c r="O56" s="734"/>
      <c r="P56" s="734"/>
      <c r="Q56" s="734"/>
      <c r="R56" s="734"/>
      <c r="S56" s="734"/>
      <c r="T56" s="734"/>
      <c r="U56" s="734"/>
      <c r="V56" s="734"/>
      <c r="W56" s="734"/>
    </row>
    <row r="57" spans="1:23">
      <c r="A57" s="735" t="s">
        <v>756</v>
      </c>
      <c r="B57" s="736" t="s">
        <v>3396</v>
      </c>
      <c r="C57" s="737"/>
      <c r="D57" s="737"/>
      <c r="E57" s="737"/>
      <c r="F57" s="737"/>
      <c r="G57" s="737"/>
      <c r="H57" s="737"/>
      <c r="I57" s="737"/>
      <c r="J57" s="737"/>
      <c r="K57" s="737"/>
      <c r="L57" s="737"/>
      <c r="M57" s="737"/>
      <c r="N57" s="737"/>
      <c r="O57" s="737"/>
      <c r="P57" s="737"/>
      <c r="Q57" s="737"/>
      <c r="R57" s="737"/>
      <c r="S57" s="737"/>
      <c r="T57" s="737"/>
      <c r="U57" s="737"/>
      <c r="V57" s="750"/>
      <c r="W57" s="739"/>
    </row>
    <row r="58" spans="1:23">
      <c r="A58" s="738" t="s">
        <v>3438</v>
      </c>
      <c r="B58" s="739"/>
      <c r="C58" s="739"/>
      <c r="D58" s="739"/>
      <c r="E58" s="739"/>
      <c r="F58" s="739"/>
      <c r="G58" s="739"/>
      <c r="H58" s="739"/>
      <c r="I58" s="739"/>
      <c r="J58" s="739"/>
      <c r="K58" s="739"/>
      <c r="L58" s="739"/>
      <c r="M58" s="739"/>
      <c r="N58" s="739"/>
      <c r="O58" s="739"/>
      <c r="P58" s="739"/>
      <c r="Q58" s="739"/>
      <c r="R58" s="739"/>
      <c r="S58" s="739"/>
      <c r="T58" s="739"/>
      <c r="U58" s="739"/>
      <c r="V58" s="751"/>
      <c r="W58" s="739"/>
    </row>
    <row r="59" spans="1:23">
      <c r="A59" s="738" t="s">
        <v>3398</v>
      </c>
      <c r="B59" s="739"/>
      <c r="C59" s="739"/>
      <c r="D59" s="739"/>
      <c r="E59" s="739"/>
      <c r="F59" s="739"/>
      <c r="G59" s="739"/>
      <c r="H59" s="739"/>
      <c r="I59" s="739"/>
      <c r="J59" s="739"/>
      <c r="K59" s="739"/>
      <c r="L59" s="739"/>
      <c r="M59" s="739"/>
      <c r="N59" s="739"/>
      <c r="O59" s="739"/>
      <c r="P59" s="739"/>
      <c r="Q59" s="739"/>
      <c r="R59" s="739"/>
      <c r="S59" s="739"/>
      <c r="T59" s="739"/>
      <c r="U59" s="739"/>
      <c r="V59" s="751"/>
      <c r="W59" s="739"/>
    </row>
    <row r="60" spans="1:23">
      <c r="A60" s="738" t="s">
        <v>3399</v>
      </c>
      <c r="B60" s="739"/>
      <c r="C60" s="739"/>
      <c r="D60" s="739"/>
      <c r="E60" s="739"/>
      <c r="F60" s="739"/>
      <c r="G60" s="739"/>
      <c r="H60" s="739"/>
      <c r="I60" s="739"/>
      <c r="J60" s="739"/>
      <c r="K60" s="739"/>
      <c r="L60" s="739"/>
      <c r="M60" s="739"/>
      <c r="N60" s="739"/>
      <c r="O60" s="739"/>
      <c r="P60" s="739"/>
      <c r="Q60" s="739"/>
      <c r="R60" s="739"/>
      <c r="S60" s="739"/>
      <c r="T60" s="739"/>
      <c r="U60" s="739"/>
      <c r="V60" s="751"/>
      <c r="W60" s="739"/>
    </row>
    <row r="61" spans="1:23">
      <c r="A61" s="738" t="s">
        <v>3400</v>
      </c>
      <c r="B61" s="739"/>
      <c r="C61" s="739"/>
      <c r="D61" s="739"/>
      <c r="E61" s="739"/>
      <c r="F61" s="739"/>
      <c r="G61" s="739"/>
      <c r="H61" s="739"/>
      <c r="I61" s="739"/>
      <c r="J61" s="739"/>
      <c r="K61" s="739"/>
      <c r="L61" s="739"/>
      <c r="M61" s="739"/>
      <c r="N61" s="739"/>
      <c r="O61" s="739"/>
      <c r="P61" s="739"/>
      <c r="Q61" s="739"/>
      <c r="R61" s="739"/>
      <c r="S61" s="739"/>
      <c r="T61" s="739"/>
      <c r="U61" s="739"/>
      <c r="V61" s="751"/>
      <c r="W61" s="739"/>
    </row>
    <row r="62" spans="1:23">
      <c r="A62" s="738" t="s">
        <v>3401</v>
      </c>
      <c r="B62" s="739"/>
      <c r="C62" s="739"/>
      <c r="D62" s="739"/>
      <c r="E62" s="739"/>
      <c r="F62" s="739"/>
      <c r="G62" s="739"/>
      <c r="H62" s="739"/>
      <c r="I62" s="739"/>
      <c r="J62" s="739"/>
      <c r="K62" s="739"/>
      <c r="L62" s="739"/>
      <c r="M62" s="739"/>
      <c r="N62" s="739"/>
      <c r="O62" s="739"/>
      <c r="P62" s="739"/>
      <c r="Q62" s="739"/>
      <c r="R62" s="739"/>
      <c r="S62" s="739"/>
      <c r="T62" s="739"/>
      <c r="U62" s="739"/>
      <c r="V62" s="751"/>
      <c r="W62" s="739"/>
    </row>
    <row r="63" spans="1:23">
      <c r="A63" s="738" t="s">
        <v>3402</v>
      </c>
      <c r="B63" s="739"/>
      <c r="C63" s="739"/>
      <c r="D63" s="739"/>
      <c r="E63" s="739"/>
      <c r="F63" s="739"/>
      <c r="G63" s="739"/>
      <c r="H63" s="739"/>
      <c r="I63" s="739"/>
      <c r="J63" s="739"/>
      <c r="K63" s="739"/>
      <c r="L63" s="739"/>
      <c r="M63" s="739"/>
      <c r="N63" s="739"/>
      <c r="O63" s="739"/>
      <c r="P63" s="739"/>
      <c r="Q63" s="739"/>
      <c r="R63" s="739"/>
      <c r="S63" s="739"/>
      <c r="T63" s="739"/>
      <c r="U63" s="739"/>
      <c r="V63" s="751"/>
      <c r="W63" s="739"/>
    </row>
    <row r="64" spans="1:23">
      <c r="A64" s="740" t="s">
        <v>3403</v>
      </c>
      <c r="B64" s="741"/>
      <c r="C64" s="741"/>
      <c r="D64" s="741"/>
      <c r="E64" s="741"/>
      <c r="F64" s="741"/>
      <c r="G64" s="741"/>
      <c r="H64" s="741"/>
      <c r="I64" s="741"/>
      <c r="J64" s="741"/>
      <c r="K64" s="741"/>
      <c r="L64" s="741"/>
      <c r="M64" s="741"/>
      <c r="N64" s="741"/>
      <c r="O64" s="741"/>
      <c r="P64" s="741"/>
      <c r="Q64" s="739"/>
      <c r="R64" s="739"/>
      <c r="S64" s="739"/>
      <c r="T64" s="739"/>
      <c r="U64" s="739"/>
      <c r="V64" s="751"/>
      <c r="W64" s="739"/>
    </row>
    <row r="65" spans="1:23">
      <c r="A65" s="740" t="s">
        <v>3404</v>
      </c>
      <c r="B65" s="741"/>
      <c r="C65" s="741"/>
      <c r="D65" s="741"/>
      <c r="E65" s="741"/>
      <c r="F65" s="741"/>
      <c r="G65" s="741"/>
      <c r="H65" s="741"/>
      <c r="I65" s="741"/>
      <c r="J65" s="741"/>
      <c r="K65" s="741"/>
      <c r="L65" s="741"/>
      <c r="M65" s="741"/>
      <c r="N65" s="741"/>
      <c r="O65" s="741"/>
      <c r="P65" s="741"/>
      <c r="Q65" s="739"/>
      <c r="R65" s="739"/>
      <c r="S65" s="739"/>
      <c r="T65" s="739"/>
      <c r="U65" s="739"/>
      <c r="V65" s="751"/>
      <c r="W65" s="739"/>
    </row>
    <row r="66" spans="1:23">
      <c r="A66" s="740" t="s">
        <v>3405</v>
      </c>
      <c r="B66" s="741"/>
      <c r="C66" s="741"/>
      <c r="D66" s="741"/>
      <c r="E66" s="741"/>
      <c r="F66" s="741"/>
      <c r="G66" s="741"/>
      <c r="H66" s="741"/>
      <c r="I66" s="741"/>
      <c r="J66" s="741"/>
      <c r="K66" s="741"/>
      <c r="L66" s="741"/>
      <c r="M66" s="741"/>
      <c r="N66" s="741"/>
      <c r="O66" s="741"/>
      <c r="P66" s="741"/>
      <c r="Q66" s="739"/>
      <c r="R66" s="739"/>
      <c r="S66" s="739"/>
      <c r="T66" s="739"/>
      <c r="U66" s="739"/>
      <c r="V66" s="751"/>
      <c r="W66" s="739"/>
    </row>
    <row r="67" spans="1:23">
      <c r="A67" s="740" t="s">
        <v>3406</v>
      </c>
      <c r="B67" s="741"/>
      <c r="C67" s="741"/>
      <c r="D67" s="741"/>
      <c r="E67" s="741"/>
      <c r="F67" s="741"/>
      <c r="G67" s="741"/>
      <c r="H67" s="741"/>
      <c r="I67" s="741"/>
      <c r="J67" s="741"/>
      <c r="K67" s="741"/>
      <c r="L67" s="741"/>
      <c r="M67" s="741"/>
      <c r="N67" s="741"/>
      <c r="O67" s="741"/>
      <c r="P67" s="741"/>
      <c r="Q67" s="739"/>
      <c r="R67" s="739"/>
      <c r="S67" s="739"/>
      <c r="T67" s="739"/>
      <c r="U67" s="739"/>
      <c r="V67" s="751"/>
      <c r="W67" s="739"/>
    </row>
    <row r="68" spans="1:23">
      <c r="A68" s="738" t="s">
        <v>3407</v>
      </c>
      <c r="B68" s="739"/>
      <c r="C68" s="739"/>
      <c r="D68" s="739"/>
      <c r="E68" s="739"/>
      <c r="F68" s="739"/>
      <c r="G68" s="739"/>
      <c r="H68" s="739"/>
      <c r="I68" s="739"/>
      <c r="J68" s="739"/>
      <c r="K68" s="739"/>
      <c r="L68" s="739"/>
      <c r="M68" s="739"/>
      <c r="N68" s="739"/>
      <c r="O68" s="739"/>
      <c r="P68" s="739"/>
      <c r="Q68" s="739"/>
      <c r="R68" s="739"/>
      <c r="S68" s="739"/>
      <c r="T68" s="739"/>
      <c r="U68" s="739"/>
      <c r="V68" s="751"/>
      <c r="W68" s="739"/>
    </row>
    <row r="69" spans="1:23">
      <c r="A69" s="738" t="s">
        <v>3408</v>
      </c>
      <c r="B69" s="739"/>
      <c r="C69" s="739"/>
      <c r="D69" s="739"/>
      <c r="E69" s="739"/>
      <c r="F69" s="739"/>
      <c r="G69" s="739"/>
      <c r="H69" s="739"/>
      <c r="I69" s="739"/>
      <c r="J69" s="739"/>
      <c r="K69" s="739"/>
      <c r="L69" s="739"/>
      <c r="M69" s="739"/>
      <c r="N69" s="739"/>
      <c r="O69" s="739"/>
      <c r="P69" s="739"/>
      <c r="Q69" s="739"/>
      <c r="R69" s="739"/>
      <c r="S69" s="739"/>
      <c r="T69" s="739"/>
      <c r="U69" s="739"/>
      <c r="V69" s="751"/>
      <c r="W69" s="739"/>
    </row>
    <row r="70" spans="1:23">
      <c r="A70" s="738" t="s">
        <v>3409</v>
      </c>
      <c r="B70" s="739"/>
      <c r="C70" s="739"/>
      <c r="D70" s="739"/>
      <c r="E70" s="739"/>
      <c r="F70" s="739"/>
      <c r="G70" s="739"/>
      <c r="H70" s="739"/>
      <c r="I70" s="739"/>
      <c r="J70" s="739"/>
      <c r="K70" s="739"/>
      <c r="L70" s="739"/>
      <c r="M70" s="739"/>
      <c r="N70" s="739"/>
      <c r="O70" s="739"/>
      <c r="P70" s="739"/>
      <c r="Q70" s="739"/>
      <c r="R70" s="739"/>
      <c r="S70" s="739"/>
      <c r="T70" s="739"/>
      <c r="U70" s="739"/>
      <c r="V70" s="751"/>
      <c r="W70" s="739"/>
    </row>
    <row r="71" spans="1:23">
      <c r="A71" s="738" t="s">
        <v>3410</v>
      </c>
      <c r="B71" s="739"/>
      <c r="C71" s="739"/>
      <c r="D71" s="739"/>
      <c r="E71" s="739"/>
      <c r="F71" s="739"/>
      <c r="G71" s="739"/>
      <c r="H71" s="739"/>
      <c r="I71" s="739"/>
      <c r="J71" s="739"/>
      <c r="K71" s="739"/>
      <c r="L71" s="739"/>
      <c r="M71" s="739"/>
      <c r="N71" s="739"/>
      <c r="O71" s="739"/>
      <c r="P71" s="739"/>
      <c r="Q71" s="739"/>
      <c r="R71" s="739"/>
      <c r="S71" s="739"/>
      <c r="T71" s="739"/>
      <c r="U71" s="739"/>
      <c r="V71" s="751"/>
      <c r="W71" s="739"/>
    </row>
    <row r="72" spans="1:23">
      <c r="A72" s="752" t="s">
        <v>3411</v>
      </c>
      <c r="B72" s="739"/>
      <c r="C72" s="739"/>
      <c r="D72" s="739"/>
      <c r="E72" s="739"/>
      <c r="F72" s="739"/>
      <c r="G72" s="739"/>
      <c r="H72" s="739"/>
      <c r="I72" s="739"/>
      <c r="J72" s="739"/>
      <c r="K72" s="739"/>
      <c r="L72" s="739"/>
      <c r="M72" s="739"/>
      <c r="N72" s="739"/>
      <c r="O72" s="739"/>
      <c r="P72" s="739"/>
      <c r="Q72" s="739"/>
      <c r="R72" s="739"/>
      <c r="S72" s="739"/>
      <c r="T72" s="739"/>
      <c r="U72" s="739"/>
      <c r="V72" s="751"/>
      <c r="W72" s="739"/>
    </row>
    <row r="73" spans="1:23">
      <c r="A73" s="752" t="s">
        <v>3412</v>
      </c>
      <c r="B73" s="739"/>
      <c r="C73" s="739"/>
      <c r="D73" s="739"/>
      <c r="E73" s="739"/>
      <c r="F73" s="739"/>
      <c r="G73" s="739"/>
      <c r="H73" s="739"/>
      <c r="I73" s="739"/>
      <c r="J73" s="739"/>
      <c r="K73" s="739"/>
      <c r="L73" s="739"/>
      <c r="M73" s="739"/>
      <c r="N73" s="739"/>
      <c r="O73" s="739"/>
      <c r="P73" s="739"/>
      <c r="Q73" s="739"/>
      <c r="R73" s="739"/>
      <c r="S73" s="739"/>
      <c r="T73" s="739"/>
      <c r="U73" s="739"/>
      <c r="V73" s="751"/>
      <c r="W73" s="739"/>
    </row>
    <row r="74" spans="1:23">
      <c r="A74" s="752" t="s">
        <v>3413</v>
      </c>
      <c r="B74" s="739"/>
      <c r="C74" s="739"/>
      <c r="D74" s="739"/>
      <c r="E74" s="739"/>
      <c r="F74" s="739"/>
      <c r="G74" s="739"/>
      <c r="H74" s="739"/>
      <c r="I74" s="739"/>
      <c r="J74" s="739"/>
      <c r="K74" s="739"/>
      <c r="L74" s="739"/>
      <c r="M74" s="739"/>
      <c r="N74" s="739"/>
      <c r="O74" s="739"/>
      <c r="P74" s="739"/>
      <c r="Q74" s="739"/>
      <c r="R74" s="739"/>
      <c r="S74" s="739"/>
      <c r="T74" s="739"/>
      <c r="U74" s="739"/>
      <c r="V74" s="751"/>
      <c r="W74" s="739"/>
    </row>
    <row r="75" spans="1:23">
      <c r="A75" s="753" t="s">
        <v>3414</v>
      </c>
      <c r="B75" s="754"/>
      <c r="C75" s="754"/>
      <c r="D75" s="754"/>
      <c r="E75" s="754"/>
      <c r="F75" s="754"/>
      <c r="G75" s="754"/>
      <c r="H75" s="754"/>
      <c r="I75" s="754"/>
      <c r="J75" s="754"/>
      <c r="K75" s="754"/>
      <c r="L75" s="754"/>
      <c r="M75" s="754"/>
      <c r="N75" s="754"/>
      <c r="O75" s="754"/>
      <c r="P75" s="754"/>
      <c r="Q75" s="754"/>
      <c r="R75" s="754"/>
      <c r="S75" s="754"/>
      <c r="T75" s="754"/>
      <c r="U75" s="754"/>
      <c r="V75" s="760"/>
      <c r="W75" s="754"/>
    </row>
    <row r="76" spans="1:23">
      <c r="A76" s="752" t="s">
        <v>3415</v>
      </c>
      <c r="B76" s="739"/>
      <c r="C76" s="739"/>
      <c r="D76" s="739"/>
      <c r="E76" s="739"/>
      <c r="F76" s="739"/>
      <c r="G76" s="739"/>
      <c r="H76" s="739"/>
      <c r="I76" s="739"/>
      <c r="J76" s="739"/>
      <c r="K76" s="739"/>
      <c r="L76" s="739"/>
      <c r="M76" s="739"/>
      <c r="N76" s="739"/>
      <c r="O76" s="739"/>
      <c r="P76" s="739"/>
      <c r="Q76" s="739"/>
      <c r="R76" s="739"/>
      <c r="S76" s="739"/>
      <c r="T76" s="739"/>
      <c r="U76" s="739"/>
      <c r="V76" s="751"/>
      <c r="W76" s="739"/>
    </row>
    <row r="77" spans="1:23">
      <c r="A77" s="752" t="s">
        <v>3416</v>
      </c>
      <c r="B77" s="739"/>
      <c r="C77" s="739"/>
      <c r="D77" s="739"/>
      <c r="E77" s="739"/>
      <c r="F77" s="739"/>
      <c r="G77" s="739"/>
      <c r="H77" s="739"/>
      <c r="I77" s="739"/>
      <c r="J77" s="739"/>
      <c r="K77" s="739"/>
      <c r="L77" s="739"/>
      <c r="M77" s="739"/>
      <c r="N77" s="739"/>
      <c r="O77" s="739"/>
      <c r="P77" s="739"/>
      <c r="Q77" s="739"/>
      <c r="R77" s="739"/>
      <c r="S77" s="739"/>
      <c r="T77" s="739"/>
      <c r="U77" s="739"/>
      <c r="V77" s="751"/>
      <c r="W77" s="739"/>
    </row>
    <row r="78" spans="1:23">
      <c r="A78" s="752" t="s">
        <v>3417</v>
      </c>
      <c r="B78" s="739"/>
      <c r="C78" s="739"/>
      <c r="D78" s="739"/>
      <c r="E78" s="739"/>
      <c r="F78" s="739"/>
      <c r="G78" s="739"/>
      <c r="H78" s="739"/>
      <c r="I78" s="739"/>
      <c r="J78" s="739"/>
      <c r="K78" s="739"/>
      <c r="L78" s="739"/>
      <c r="M78" s="739"/>
      <c r="N78" s="739"/>
      <c r="O78" s="739"/>
      <c r="P78" s="739"/>
      <c r="Q78" s="739"/>
      <c r="R78" s="739"/>
      <c r="S78" s="739"/>
      <c r="T78" s="739"/>
      <c r="U78" s="739"/>
      <c r="V78" s="751"/>
      <c r="W78" s="739"/>
    </row>
    <row r="79" spans="1:23">
      <c r="A79" s="752" t="s">
        <v>3418</v>
      </c>
      <c r="B79" s="739"/>
      <c r="C79" s="739"/>
      <c r="D79" s="739"/>
      <c r="E79" s="739"/>
      <c r="F79" s="739"/>
      <c r="G79" s="739"/>
      <c r="H79" s="739"/>
      <c r="I79" s="739"/>
      <c r="J79" s="739"/>
      <c r="K79" s="739"/>
      <c r="L79" s="739"/>
      <c r="M79" s="739"/>
      <c r="N79" s="739"/>
      <c r="O79" s="739"/>
      <c r="P79" s="739"/>
      <c r="Q79" s="739"/>
      <c r="R79" s="739"/>
      <c r="S79" s="739"/>
      <c r="T79" s="739"/>
      <c r="U79" s="739"/>
      <c r="V79" s="751"/>
      <c r="W79" s="739"/>
    </row>
    <row r="80" spans="1:23">
      <c r="A80" s="755" t="s">
        <v>3419</v>
      </c>
      <c r="B80" s="739"/>
      <c r="C80" s="739"/>
      <c r="D80" s="739"/>
      <c r="E80" s="739"/>
      <c r="F80" s="739"/>
      <c r="G80" s="739"/>
      <c r="H80" s="739"/>
      <c r="I80" s="739"/>
      <c r="J80" s="739"/>
      <c r="K80" s="739"/>
      <c r="L80" s="739"/>
      <c r="M80" s="739"/>
      <c r="N80" s="739"/>
      <c r="O80" s="739"/>
      <c r="P80" s="739"/>
      <c r="Q80" s="739"/>
      <c r="R80" s="739"/>
      <c r="S80" s="739"/>
      <c r="T80" s="739"/>
      <c r="U80" s="739"/>
      <c r="V80" s="751"/>
      <c r="W80" s="739"/>
    </row>
    <row r="81" spans="1:23">
      <c r="A81" s="752" t="s">
        <v>3420</v>
      </c>
      <c r="B81" s="739"/>
      <c r="C81" s="739"/>
      <c r="D81" s="739"/>
      <c r="E81" s="739"/>
      <c r="F81" s="739"/>
      <c r="G81" s="739"/>
      <c r="H81" s="739"/>
      <c r="I81" s="739"/>
      <c r="J81" s="739"/>
      <c r="K81" s="739"/>
      <c r="L81" s="739"/>
      <c r="M81" s="739"/>
      <c r="N81" s="739"/>
      <c r="O81" s="739"/>
      <c r="P81" s="739"/>
      <c r="Q81" s="739"/>
      <c r="R81" s="739"/>
      <c r="S81" s="739"/>
      <c r="T81" s="739"/>
      <c r="U81" s="739"/>
      <c r="V81" s="751"/>
      <c r="W81" s="739"/>
    </row>
    <row r="82" spans="1:23">
      <c r="A82" s="752" t="s">
        <v>3421</v>
      </c>
      <c r="B82" s="739"/>
      <c r="C82" s="739"/>
      <c r="D82" s="739"/>
      <c r="E82" s="739"/>
      <c r="F82" s="739"/>
      <c r="G82" s="739"/>
      <c r="H82" s="739"/>
      <c r="I82" s="739"/>
      <c r="J82" s="739"/>
      <c r="K82" s="739"/>
      <c r="L82" s="739"/>
      <c r="M82" s="739"/>
      <c r="N82" s="739"/>
      <c r="O82" s="739"/>
      <c r="P82" s="739"/>
      <c r="Q82" s="739"/>
      <c r="R82" s="739"/>
      <c r="S82" s="739"/>
      <c r="T82" s="739"/>
      <c r="U82" s="739"/>
      <c r="V82" s="751"/>
      <c r="W82" s="739"/>
    </row>
    <row r="83" spans="1:23">
      <c r="A83" s="756" t="s">
        <v>3422</v>
      </c>
      <c r="B83" s="739"/>
      <c r="C83" s="739"/>
      <c r="D83" s="739"/>
      <c r="E83" s="739"/>
      <c r="F83" s="739"/>
      <c r="G83" s="739"/>
      <c r="H83" s="739"/>
      <c r="I83" s="739"/>
      <c r="J83" s="739"/>
      <c r="K83" s="739"/>
      <c r="L83" s="739"/>
      <c r="M83" s="739"/>
      <c r="N83" s="739"/>
      <c r="O83" s="739"/>
      <c r="P83" s="739"/>
      <c r="Q83" s="739"/>
      <c r="R83" s="739"/>
      <c r="S83" s="739"/>
      <c r="T83" s="739"/>
      <c r="U83" s="739"/>
      <c r="V83" s="751"/>
      <c r="W83" s="739"/>
    </row>
    <row r="84" spans="1:23">
      <c r="A84" s="752" t="s">
        <v>3423</v>
      </c>
      <c r="B84" s="739"/>
      <c r="C84" s="739"/>
      <c r="D84" s="739"/>
      <c r="E84" s="739"/>
      <c r="F84" s="739"/>
      <c r="G84" s="739"/>
      <c r="H84" s="739"/>
      <c r="I84" s="739"/>
      <c r="J84" s="739"/>
      <c r="K84" s="739"/>
      <c r="L84" s="739"/>
      <c r="M84" s="739"/>
      <c r="N84" s="739"/>
      <c r="O84" s="739"/>
      <c r="P84" s="739"/>
      <c r="Q84" s="739"/>
      <c r="R84" s="739"/>
      <c r="S84" s="739"/>
      <c r="T84" s="739"/>
      <c r="U84" s="739"/>
      <c r="V84" s="751"/>
      <c r="W84" s="739"/>
    </row>
    <row r="85" spans="1:23">
      <c r="A85" s="752" t="s">
        <v>3424</v>
      </c>
      <c r="B85" s="739"/>
      <c r="C85" s="739"/>
      <c r="D85" s="739"/>
      <c r="E85" s="739"/>
      <c r="F85" s="739"/>
      <c r="G85" s="739"/>
      <c r="H85" s="739"/>
      <c r="I85" s="739"/>
      <c r="J85" s="739"/>
      <c r="K85" s="739"/>
      <c r="L85" s="739"/>
      <c r="M85" s="739"/>
      <c r="N85" s="739"/>
      <c r="O85" s="739"/>
      <c r="P85" s="739"/>
      <c r="Q85" s="739"/>
      <c r="R85" s="739"/>
      <c r="S85" s="739"/>
      <c r="T85" s="739"/>
      <c r="U85" s="739"/>
      <c r="V85" s="751"/>
      <c r="W85" s="739"/>
    </row>
    <row r="86" spans="1:23">
      <c r="A86" s="757" t="s">
        <v>3425</v>
      </c>
      <c r="B86" s="758"/>
      <c r="C86" s="758"/>
      <c r="D86" s="758"/>
      <c r="E86" s="758"/>
      <c r="F86" s="758"/>
      <c r="G86" s="758"/>
      <c r="H86" s="758"/>
      <c r="I86" s="758"/>
      <c r="J86" s="758"/>
      <c r="K86" s="758"/>
      <c r="L86" s="758"/>
      <c r="M86" s="758"/>
      <c r="N86" s="758"/>
      <c r="O86" s="758"/>
      <c r="P86" s="758"/>
      <c r="Q86" s="758"/>
      <c r="R86" s="758"/>
      <c r="S86" s="758"/>
      <c r="T86" s="758"/>
      <c r="U86" s="758"/>
      <c r="V86" s="761"/>
      <c r="W86" s="739"/>
    </row>
    <row r="87" spans="1:23">
      <c r="A87" s="646" t="s">
        <v>3426</v>
      </c>
      <c r="B87" s="759"/>
      <c r="C87" s="759"/>
      <c r="D87" s="759"/>
      <c r="E87" s="759"/>
      <c r="F87" s="759"/>
      <c r="G87" s="759"/>
      <c r="H87" s="759"/>
      <c r="I87" s="759"/>
      <c r="J87" s="759"/>
      <c r="K87" s="759"/>
      <c r="L87" s="759"/>
      <c r="M87" s="759"/>
      <c r="N87" s="739"/>
      <c r="O87" s="739"/>
      <c r="P87" s="739"/>
      <c r="Q87" s="739"/>
      <c r="R87" s="739"/>
      <c r="S87" s="739"/>
      <c r="T87" s="739"/>
      <c r="U87" s="739"/>
      <c r="V87" s="739"/>
      <c r="W87" s="739"/>
    </row>
    <row r="88" spans="1:8">
      <c r="A88" s="649" t="s">
        <v>3427</v>
      </c>
      <c r="B88" s="650"/>
      <c r="C88" s="651"/>
      <c r="D88" s="652"/>
      <c r="E88" s="652"/>
      <c r="F88" s="652"/>
      <c r="G88" s="652"/>
      <c r="H88" s="608"/>
    </row>
    <row r="89" spans="1:8">
      <c r="A89" s="653" t="s">
        <v>3428</v>
      </c>
      <c r="B89" s="650"/>
      <c r="C89" s="651"/>
      <c r="D89" s="651"/>
      <c r="E89" s="651"/>
      <c r="F89" s="651"/>
      <c r="G89" s="651"/>
      <c r="H89" s="608"/>
    </row>
    <row r="90" spans="1:8">
      <c r="A90" s="654" t="s">
        <v>3429</v>
      </c>
      <c r="B90" s="650"/>
      <c r="C90" s="652"/>
      <c r="D90" s="652"/>
      <c r="E90" s="652"/>
      <c r="F90" s="652"/>
      <c r="G90" s="652"/>
      <c r="H90" s="608"/>
    </row>
    <row r="91" spans="1:8">
      <c r="A91" s="654" t="s">
        <v>3430</v>
      </c>
      <c r="B91" s="650"/>
      <c r="C91" s="652"/>
      <c r="D91" s="652"/>
      <c r="E91" s="652"/>
      <c r="F91" s="652"/>
      <c r="G91" s="652"/>
      <c r="H91" s="608"/>
    </row>
    <row r="92" spans="1:8">
      <c r="A92" s="654" t="s">
        <v>3431</v>
      </c>
      <c r="B92" s="650"/>
      <c r="C92" s="651"/>
      <c r="D92" s="651"/>
      <c r="E92" s="651"/>
      <c r="F92" s="652"/>
      <c r="G92" s="652"/>
      <c r="H92" s="608"/>
    </row>
    <row r="93" spans="1:8">
      <c r="A93" s="654" t="s">
        <v>3432</v>
      </c>
      <c r="B93" s="650"/>
      <c r="C93" s="651"/>
      <c r="D93" s="651"/>
      <c r="E93" s="651"/>
      <c r="F93" s="652"/>
      <c r="G93" s="652"/>
      <c r="H93" s="608"/>
    </row>
    <row r="94" spans="1:8">
      <c r="A94" s="654" t="s">
        <v>3433</v>
      </c>
      <c r="B94" s="650"/>
      <c r="C94" s="651"/>
      <c r="D94" s="651"/>
      <c r="E94" s="651"/>
      <c r="F94" s="652"/>
      <c r="G94" s="652"/>
      <c r="H94" s="608"/>
    </row>
    <row r="95" spans="1:8">
      <c r="A95" s="605" t="s">
        <v>3434</v>
      </c>
      <c r="B95" s="606"/>
      <c r="C95" s="607"/>
      <c r="D95" s="607"/>
      <c r="E95" s="607"/>
      <c r="F95" s="607"/>
      <c r="G95" s="607"/>
      <c r="H95" s="608"/>
    </row>
    <row r="96" spans="1:8">
      <c r="A96" s="609" t="s">
        <v>3435</v>
      </c>
      <c r="B96" s="610"/>
      <c r="C96" s="611"/>
      <c r="D96" s="611"/>
      <c r="E96" s="611"/>
      <c r="F96" s="611"/>
      <c r="G96" s="611"/>
      <c r="H96" s="610"/>
    </row>
  </sheetData>
  <mergeCells count="5">
    <mergeCell ref="A1:J1"/>
    <mergeCell ref="A2:J2"/>
    <mergeCell ref="A56:W56"/>
    <mergeCell ref="A75:V75"/>
    <mergeCell ref="A87:M87"/>
  </mergeCells>
  <hyperlinks>
    <hyperlink ref="M4" location="价格目录!A1" display="返回目录"/>
  </hyperlinks>
  <pageMargins left="0.699305555555556" right="0.699305555555556"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E204"/>
  <sheetViews>
    <sheetView topLeftCell="A185" workbookViewId="0">
      <selection activeCell="E207" sqref="E207"/>
    </sheetView>
  </sheetViews>
  <sheetFormatPr defaultColWidth="9" defaultRowHeight="14.25" outlineLevelCol="4"/>
  <cols>
    <col min="1" max="1" width="32" customWidth="1"/>
    <col min="2" max="2" width="33" customWidth="1"/>
    <col min="3" max="3" width="15" customWidth="1"/>
    <col min="4" max="4" width="14.25" customWidth="1"/>
  </cols>
  <sheetData>
    <row r="1" s="329" customFormat="1" ht="26" customHeight="1" spans="1:5">
      <c r="A1" s="704" t="s">
        <v>3439</v>
      </c>
      <c r="B1" s="704"/>
      <c r="C1" s="704"/>
      <c r="D1" s="704"/>
      <c r="E1" s="705" t="s">
        <v>99</v>
      </c>
    </row>
    <row r="2" s="329" customFormat="1" ht="21" spans="1:4">
      <c r="A2" s="706" t="s">
        <v>3440</v>
      </c>
      <c r="B2" s="706" t="s">
        <v>3441</v>
      </c>
      <c r="C2" s="706" t="s">
        <v>3442</v>
      </c>
      <c r="D2" s="706" t="s">
        <v>901</v>
      </c>
    </row>
    <row r="3" s="329" customFormat="1" ht="18.75" spans="1:4">
      <c r="A3" s="707" t="s">
        <v>3443</v>
      </c>
      <c r="B3" s="708" t="s">
        <v>220</v>
      </c>
      <c r="C3" s="709" t="s">
        <v>2864</v>
      </c>
      <c r="D3" s="709" t="s">
        <v>2864</v>
      </c>
    </row>
    <row r="4" s="329" customFormat="1" ht="18.75" spans="1:4">
      <c r="A4" s="710" t="s">
        <v>3444</v>
      </c>
      <c r="B4" s="708" t="s">
        <v>396</v>
      </c>
      <c r="C4" s="709" t="s">
        <v>3386</v>
      </c>
      <c r="D4" s="709" t="s">
        <v>3386</v>
      </c>
    </row>
    <row r="5" s="329" customFormat="1" ht="18.75" spans="1:4">
      <c r="A5" s="710" t="s">
        <v>3445</v>
      </c>
      <c r="B5" s="708" t="s">
        <v>592</v>
      </c>
      <c r="C5" s="709" t="s">
        <v>2866</v>
      </c>
      <c r="D5" s="709" t="s">
        <v>2866</v>
      </c>
    </row>
    <row r="6" s="329" customFormat="1" ht="20.25" spans="1:4">
      <c r="A6" s="711" t="s">
        <v>2938</v>
      </c>
      <c r="B6" s="712" t="s">
        <v>829</v>
      </c>
      <c r="C6" s="709" t="s">
        <v>2867</v>
      </c>
      <c r="D6" s="713" t="s">
        <v>2867</v>
      </c>
    </row>
    <row r="7" s="329" customFormat="1" ht="20.25" spans="1:4">
      <c r="A7" s="713" t="s">
        <v>3446</v>
      </c>
      <c r="B7" s="714" t="s">
        <v>388</v>
      </c>
      <c r="C7" s="709" t="s">
        <v>2867</v>
      </c>
      <c r="D7" s="713" t="s">
        <v>2867</v>
      </c>
    </row>
    <row r="8" s="329" customFormat="1" ht="20.25" spans="1:4">
      <c r="A8" s="713" t="s">
        <v>2942</v>
      </c>
      <c r="B8" s="714" t="s">
        <v>372</v>
      </c>
      <c r="C8" s="709" t="s">
        <v>2867</v>
      </c>
      <c r="D8" s="713" t="s">
        <v>2867</v>
      </c>
    </row>
    <row r="9" s="329" customFormat="1" ht="20.25" spans="1:4">
      <c r="A9" s="711" t="s">
        <v>3137</v>
      </c>
      <c r="B9" s="715" t="s">
        <v>452</v>
      </c>
      <c r="C9" s="709" t="s">
        <v>2867</v>
      </c>
      <c r="D9" s="713" t="s">
        <v>2867</v>
      </c>
    </row>
    <row r="10" s="329" customFormat="1" ht="20.25" spans="1:4">
      <c r="A10" s="716" t="s">
        <v>3124</v>
      </c>
      <c r="B10" s="714" t="s">
        <v>454</v>
      </c>
      <c r="C10" s="709" t="s">
        <v>2868</v>
      </c>
      <c r="D10" s="713" t="s">
        <v>3447</v>
      </c>
    </row>
    <row r="11" s="329" customFormat="1" ht="18.75" spans="1:4">
      <c r="A11" s="716" t="s">
        <v>2954</v>
      </c>
      <c r="B11" s="714" t="s">
        <v>476</v>
      </c>
      <c r="C11" s="709" t="s">
        <v>2868</v>
      </c>
      <c r="D11" s="709" t="s">
        <v>2868</v>
      </c>
    </row>
    <row r="12" s="329" customFormat="1" ht="18.75" spans="1:4">
      <c r="A12" s="716" t="s">
        <v>3448</v>
      </c>
      <c r="B12" s="714" t="s">
        <v>406</v>
      </c>
      <c r="C12" s="709" t="s">
        <v>2868</v>
      </c>
      <c r="D12" s="709" t="s">
        <v>2868</v>
      </c>
    </row>
    <row r="13" s="329" customFormat="1" ht="18.75" spans="1:4">
      <c r="A13" s="716" t="s">
        <v>3449</v>
      </c>
      <c r="B13" s="714" t="s">
        <v>2394</v>
      </c>
      <c r="C13" s="709" t="s">
        <v>2868</v>
      </c>
      <c r="D13" s="709" t="s">
        <v>2868</v>
      </c>
    </row>
    <row r="14" s="329" customFormat="1" ht="18.75" spans="1:4">
      <c r="A14" s="716" t="s">
        <v>3010</v>
      </c>
      <c r="B14" s="708" t="s">
        <v>446</v>
      </c>
      <c r="C14" s="709" t="s">
        <v>2868</v>
      </c>
      <c r="D14" s="709" t="s">
        <v>2868</v>
      </c>
    </row>
    <row r="15" s="329" customFormat="1" ht="18.75" spans="1:4">
      <c r="A15" s="716" t="s">
        <v>3450</v>
      </c>
      <c r="B15" s="708" t="s">
        <v>390</v>
      </c>
      <c r="C15" s="709" t="s">
        <v>2868</v>
      </c>
      <c r="D15" s="709" t="s">
        <v>2868</v>
      </c>
    </row>
    <row r="16" s="329" customFormat="1" ht="18.75" spans="1:4">
      <c r="A16" s="716" t="s">
        <v>3180</v>
      </c>
      <c r="B16" s="708" t="s">
        <v>360</v>
      </c>
      <c r="C16" s="709" t="s">
        <v>2868</v>
      </c>
      <c r="D16" s="709" t="s">
        <v>2868</v>
      </c>
    </row>
    <row r="17" s="329" customFormat="1" ht="18.75" spans="1:4">
      <c r="A17" s="716" t="s">
        <v>3193</v>
      </c>
      <c r="B17" s="708" t="s">
        <v>548</v>
      </c>
      <c r="C17" s="709" t="s">
        <v>2868</v>
      </c>
      <c r="D17" s="709" t="s">
        <v>2868</v>
      </c>
    </row>
    <row r="18" s="329" customFormat="1" ht="18.75" spans="1:4">
      <c r="A18" s="716" t="s">
        <v>3451</v>
      </c>
      <c r="B18" s="708" t="s">
        <v>638</v>
      </c>
      <c r="C18" s="709" t="s">
        <v>2868</v>
      </c>
      <c r="D18" s="709" t="s">
        <v>2868</v>
      </c>
    </row>
    <row r="19" s="329" customFormat="1" ht="18.75" spans="1:4">
      <c r="A19" s="716" t="s">
        <v>3452</v>
      </c>
      <c r="B19" s="708" t="s">
        <v>2357</v>
      </c>
      <c r="C19" s="709" t="s">
        <v>2868</v>
      </c>
      <c r="D19" s="709" t="s">
        <v>2868</v>
      </c>
    </row>
    <row r="20" s="329" customFormat="1" ht="20.25" spans="1:4">
      <c r="A20" s="716" t="s">
        <v>3453</v>
      </c>
      <c r="B20" s="714" t="s">
        <v>1105</v>
      </c>
      <c r="C20" s="709" t="s">
        <v>2868</v>
      </c>
      <c r="D20" s="713" t="s">
        <v>3447</v>
      </c>
    </row>
    <row r="21" s="329" customFormat="1" ht="18.75" spans="1:4">
      <c r="A21" s="716" t="s">
        <v>3454</v>
      </c>
      <c r="B21" s="708" t="s">
        <v>382</v>
      </c>
      <c r="C21" s="709" t="s">
        <v>2868</v>
      </c>
      <c r="D21" s="709" t="s">
        <v>2868</v>
      </c>
    </row>
    <row r="22" s="329" customFormat="1" ht="18.75" spans="1:4">
      <c r="A22" s="716" t="s">
        <v>3455</v>
      </c>
      <c r="B22" s="708" t="s">
        <v>702</v>
      </c>
      <c r="C22" s="709" t="s">
        <v>2868</v>
      </c>
      <c r="D22" s="709" t="s">
        <v>2868</v>
      </c>
    </row>
    <row r="23" s="329" customFormat="1" ht="18.75" spans="1:4">
      <c r="A23" s="716" t="s">
        <v>3456</v>
      </c>
      <c r="B23" s="708" t="s">
        <v>368</v>
      </c>
      <c r="C23" s="709" t="s">
        <v>2868</v>
      </c>
      <c r="D23" s="709" t="s">
        <v>2868</v>
      </c>
    </row>
    <row r="24" s="329" customFormat="1" ht="18.75" spans="1:4">
      <c r="A24" s="716" t="s">
        <v>3457</v>
      </c>
      <c r="B24" s="708" t="s">
        <v>374</v>
      </c>
      <c r="C24" s="709" t="s">
        <v>2868</v>
      </c>
      <c r="D24" s="709" t="s">
        <v>2868</v>
      </c>
    </row>
    <row r="25" s="329" customFormat="1" ht="18.75" spans="1:4">
      <c r="A25" s="716" t="s">
        <v>3458</v>
      </c>
      <c r="B25" s="708" t="s">
        <v>494</v>
      </c>
      <c r="C25" s="709" t="s">
        <v>2868</v>
      </c>
      <c r="D25" s="709" t="s">
        <v>2868</v>
      </c>
    </row>
    <row r="26" s="329" customFormat="1" ht="18.75" spans="1:4">
      <c r="A26" s="716" t="s">
        <v>3459</v>
      </c>
      <c r="B26" s="708" t="s">
        <v>414</v>
      </c>
      <c r="C26" s="709" t="s">
        <v>2868</v>
      </c>
      <c r="D26" s="709" t="s">
        <v>2868</v>
      </c>
    </row>
    <row r="27" s="329" customFormat="1" ht="18.75" spans="1:4">
      <c r="A27" s="716" t="s">
        <v>3460</v>
      </c>
      <c r="B27" s="714" t="s">
        <v>398</v>
      </c>
      <c r="C27" s="709" t="s">
        <v>2868</v>
      </c>
      <c r="D27" s="709" t="s">
        <v>2868</v>
      </c>
    </row>
    <row r="28" s="329" customFormat="1" ht="20.25" spans="1:4">
      <c r="A28" s="716" t="s">
        <v>3461</v>
      </c>
      <c r="B28" s="714" t="s">
        <v>1094</v>
      </c>
      <c r="C28" s="709" t="s">
        <v>2868</v>
      </c>
      <c r="D28" s="713" t="s">
        <v>3447</v>
      </c>
    </row>
    <row r="29" s="329" customFormat="1" ht="18.75" spans="1:4">
      <c r="A29" s="716" t="s">
        <v>3462</v>
      </c>
      <c r="B29" s="714" t="s">
        <v>430</v>
      </c>
      <c r="C29" s="709" t="s">
        <v>2868</v>
      </c>
      <c r="D29" s="709" t="s">
        <v>2868</v>
      </c>
    </row>
    <row r="30" s="329" customFormat="1" ht="18.75" spans="1:4">
      <c r="A30" s="716" t="s">
        <v>3463</v>
      </c>
      <c r="B30" s="714" t="s">
        <v>438</v>
      </c>
      <c r="C30" s="709" t="s">
        <v>2868</v>
      </c>
      <c r="D30" s="709" t="s">
        <v>2868</v>
      </c>
    </row>
    <row r="31" s="329" customFormat="1" ht="18.75" spans="1:4">
      <c r="A31" s="716" t="s">
        <v>3464</v>
      </c>
      <c r="B31" s="714" t="s">
        <v>717</v>
      </c>
      <c r="C31" s="709" t="s">
        <v>2868</v>
      </c>
      <c r="D31" s="709" t="s">
        <v>2868</v>
      </c>
    </row>
    <row r="32" s="329" customFormat="1" ht="20.25" spans="1:4">
      <c r="A32" s="713" t="s">
        <v>2973</v>
      </c>
      <c r="B32" s="714" t="s">
        <v>522</v>
      </c>
      <c r="C32" s="709" t="s">
        <v>2869</v>
      </c>
      <c r="D32" s="713" t="s">
        <v>2869</v>
      </c>
    </row>
    <row r="33" s="329" customFormat="1" ht="20.25" spans="1:4">
      <c r="A33" s="713" t="s">
        <v>3465</v>
      </c>
      <c r="B33" s="717" t="s">
        <v>404</v>
      </c>
      <c r="C33" s="717" t="s">
        <v>2869</v>
      </c>
      <c r="D33" s="713" t="s">
        <v>2869</v>
      </c>
    </row>
    <row r="34" s="329" customFormat="1" ht="20.25" spans="1:4">
      <c r="A34" s="713" t="s">
        <v>3125</v>
      </c>
      <c r="B34" s="717" t="s">
        <v>3466</v>
      </c>
      <c r="C34" s="717" t="s">
        <v>2869</v>
      </c>
      <c r="D34" s="713" t="s">
        <v>2797</v>
      </c>
    </row>
    <row r="35" s="329" customFormat="1" ht="20.25" spans="1:4">
      <c r="A35" s="713" t="s">
        <v>3467</v>
      </c>
      <c r="B35" s="717" t="s">
        <v>434</v>
      </c>
      <c r="C35" s="717" t="s">
        <v>2869</v>
      </c>
      <c r="D35" s="713" t="s">
        <v>2797</v>
      </c>
    </row>
    <row r="36" s="329" customFormat="1" ht="20.25" spans="1:4">
      <c r="A36" s="713" t="s">
        <v>2999</v>
      </c>
      <c r="B36" s="717" t="s">
        <v>3468</v>
      </c>
      <c r="C36" s="717" t="s">
        <v>2869</v>
      </c>
      <c r="D36" s="717" t="s">
        <v>2869</v>
      </c>
    </row>
    <row r="37" s="329" customFormat="1" ht="20.25" spans="1:4">
      <c r="A37" s="713" t="s">
        <v>3123</v>
      </c>
      <c r="B37" s="717" t="s">
        <v>3469</v>
      </c>
      <c r="C37" s="717" t="s">
        <v>2869</v>
      </c>
      <c r="D37" s="713" t="s">
        <v>2797</v>
      </c>
    </row>
    <row r="38" s="329" customFormat="1" ht="20.25" spans="1:4">
      <c r="A38" s="713" t="s">
        <v>3470</v>
      </c>
      <c r="B38" s="717" t="s">
        <v>450</v>
      </c>
      <c r="C38" s="717" t="s">
        <v>2869</v>
      </c>
      <c r="D38" s="713" t="s">
        <v>2797</v>
      </c>
    </row>
    <row r="39" s="329" customFormat="1" ht="20.25" spans="1:4">
      <c r="A39" s="713" t="s">
        <v>3126</v>
      </c>
      <c r="B39" s="717" t="s">
        <v>3471</v>
      </c>
      <c r="C39" s="717" t="s">
        <v>2869</v>
      </c>
      <c r="D39" s="713" t="s">
        <v>2797</v>
      </c>
    </row>
    <row r="40" s="329" customFormat="1" ht="20.25" spans="1:4">
      <c r="A40" s="713" t="s">
        <v>3472</v>
      </c>
      <c r="B40" s="717" t="s">
        <v>3183</v>
      </c>
      <c r="C40" s="717" t="s">
        <v>2869</v>
      </c>
      <c r="D40" s="713" t="s">
        <v>2797</v>
      </c>
    </row>
    <row r="41" s="329" customFormat="1" ht="20.25" spans="1:4">
      <c r="A41" s="713" t="s">
        <v>3128</v>
      </c>
      <c r="B41" s="717" t="s">
        <v>3473</v>
      </c>
      <c r="C41" s="717" t="s">
        <v>2869</v>
      </c>
      <c r="D41" s="713" t="s">
        <v>2797</v>
      </c>
    </row>
    <row r="42" s="329" customFormat="1" ht="20.25" spans="1:4">
      <c r="A42" s="718" t="s">
        <v>3474</v>
      </c>
      <c r="B42" s="708" t="s">
        <v>3475</v>
      </c>
      <c r="C42" s="709" t="s">
        <v>2869</v>
      </c>
      <c r="D42" s="709" t="s">
        <v>2869</v>
      </c>
    </row>
    <row r="43" s="329" customFormat="1" ht="20.25" spans="1:4">
      <c r="A43" s="713" t="s">
        <v>3476</v>
      </c>
      <c r="B43" s="708" t="s">
        <v>3477</v>
      </c>
      <c r="C43" s="709" t="s">
        <v>2869</v>
      </c>
      <c r="D43" s="713" t="s">
        <v>2869</v>
      </c>
    </row>
    <row r="44" s="329" customFormat="1" ht="20.25" spans="1:4">
      <c r="A44" s="713" t="s">
        <v>3001</v>
      </c>
      <c r="B44" s="708" t="s">
        <v>3478</v>
      </c>
      <c r="C44" s="709" t="s">
        <v>2869</v>
      </c>
      <c r="D44" s="713" t="s">
        <v>2869</v>
      </c>
    </row>
    <row r="45" s="329" customFormat="1" ht="20.25" spans="1:4">
      <c r="A45" s="713" t="s">
        <v>3479</v>
      </c>
      <c r="B45" s="708" t="s">
        <v>3480</v>
      </c>
      <c r="C45" s="709" t="s">
        <v>2869</v>
      </c>
      <c r="D45" s="713" t="s">
        <v>2797</v>
      </c>
    </row>
    <row r="46" s="329" customFormat="1" ht="20.25" spans="1:4">
      <c r="A46" s="713" t="s">
        <v>3141</v>
      </c>
      <c r="B46" s="708" t="s">
        <v>3481</v>
      </c>
      <c r="C46" s="709" t="s">
        <v>2869</v>
      </c>
      <c r="D46" s="713" t="s">
        <v>2797</v>
      </c>
    </row>
    <row r="47" s="329" customFormat="1" ht="20.25" spans="1:4">
      <c r="A47" s="713" t="s">
        <v>3482</v>
      </c>
      <c r="B47" s="708" t="s">
        <v>3483</v>
      </c>
      <c r="C47" s="709" t="s">
        <v>2869</v>
      </c>
      <c r="D47" s="709" t="s">
        <v>2869</v>
      </c>
    </row>
    <row r="48" s="329" customFormat="1" ht="20.25" spans="1:4">
      <c r="A48" s="713" t="s">
        <v>3484</v>
      </c>
      <c r="B48" s="708" t="s">
        <v>3485</v>
      </c>
      <c r="C48" s="709" t="s">
        <v>2869</v>
      </c>
      <c r="D48" s="713" t="s">
        <v>2869</v>
      </c>
    </row>
    <row r="49" s="329" customFormat="1" ht="20.25" spans="1:4">
      <c r="A49" s="713" t="s">
        <v>2952</v>
      </c>
      <c r="B49" s="708" t="s">
        <v>428</v>
      </c>
      <c r="C49" s="709" t="s">
        <v>2869</v>
      </c>
      <c r="D49" s="713" t="s">
        <v>2869</v>
      </c>
    </row>
    <row r="50" s="329" customFormat="1" ht="20.25" spans="1:4">
      <c r="A50" s="713" t="s">
        <v>3486</v>
      </c>
      <c r="B50" s="708" t="s">
        <v>3487</v>
      </c>
      <c r="C50" s="709" t="s">
        <v>2869</v>
      </c>
      <c r="D50" s="713" t="s">
        <v>2869</v>
      </c>
    </row>
    <row r="51" s="329" customFormat="1" ht="20.25" spans="1:4">
      <c r="A51" s="713" t="s">
        <v>2953</v>
      </c>
      <c r="B51" s="708" t="s">
        <v>2513</v>
      </c>
      <c r="C51" s="709" t="s">
        <v>2869</v>
      </c>
      <c r="D51" s="713" t="s">
        <v>2869</v>
      </c>
    </row>
    <row r="52" s="329" customFormat="1" ht="20.25" spans="1:4">
      <c r="A52" s="713" t="s">
        <v>3488</v>
      </c>
      <c r="B52" s="708" t="s">
        <v>3489</v>
      </c>
      <c r="C52" s="709" t="s">
        <v>2869</v>
      </c>
      <c r="D52" s="709" t="s">
        <v>2869</v>
      </c>
    </row>
    <row r="53" s="329" customFormat="1" ht="20.25" spans="1:4">
      <c r="A53" s="713" t="s">
        <v>3131</v>
      </c>
      <c r="B53" s="708" t="s">
        <v>3490</v>
      </c>
      <c r="C53" s="709" t="s">
        <v>2869</v>
      </c>
      <c r="D53" s="713" t="s">
        <v>2797</v>
      </c>
    </row>
    <row r="54" s="329" customFormat="1" ht="20.25" spans="1:4">
      <c r="A54" s="713" t="s">
        <v>2946</v>
      </c>
      <c r="B54" s="708" t="s">
        <v>436</v>
      </c>
      <c r="C54" s="709" t="s">
        <v>2869</v>
      </c>
      <c r="D54" s="709" t="s">
        <v>2869</v>
      </c>
    </row>
    <row r="55" s="329" customFormat="1" ht="20.25" spans="1:4">
      <c r="A55" s="713" t="s">
        <v>3491</v>
      </c>
      <c r="B55" s="708" t="s">
        <v>3492</v>
      </c>
      <c r="C55" s="709" t="s">
        <v>2869</v>
      </c>
      <c r="D55" s="713" t="s">
        <v>2797</v>
      </c>
    </row>
    <row r="56" s="329" customFormat="1" ht="20.25" spans="1:4">
      <c r="A56" s="713" t="s">
        <v>3014</v>
      </c>
      <c r="B56" s="708" t="s">
        <v>3493</v>
      </c>
      <c r="C56" s="709" t="s">
        <v>2869</v>
      </c>
      <c r="D56" s="713" t="s">
        <v>2869</v>
      </c>
    </row>
    <row r="57" s="329" customFormat="1" ht="20.25" spans="1:4">
      <c r="A57" s="713" t="s">
        <v>3494</v>
      </c>
      <c r="B57" s="708" t="s">
        <v>444</v>
      </c>
      <c r="C57" s="709" t="s">
        <v>2869</v>
      </c>
      <c r="D57" s="709" t="s">
        <v>2869</v>
      </c>
    </row>
    <row r="58" s="329" customFormat="1" ht="20.25" spans="1:4">
      <c r="A58" s="713" t="s">
        <v>3495</v>
      </c>
      <c r="B58" s="708" t="s">
        <v>3496</v>
      </c>
      <c r="C58" s="709" t="s">
        <v>2869</v>
      </c>
      <c r="D58" s="713" t="s">
        <v>2797</v>
      </c>
    </row>
    <row r="59" s="329" customFormat="1" ht="20.25" spans="1:4">
      <c r="A59" s="713" t="s">
        <v>3497</v>
      </c>
      <c r="B59" s="708" t="s">
        <v>3498</v>
      </c>
      <c r="C59" s="709" t="s">
        <v>2869</v>
      </c>
      <c r="D59" s="709" t="s">
        <v>2869</v>
      </c>
    </row>
    <row r="60" s="329" customFormat="1" ht="20.25" spans="1:4">
      <c r="A60" s="713" t="s">
        <v>3499</v>
      </c>
      <c r="B60" s="708" t="s">
        <v>544</v>
      </c>
      <c r="C60" s="709" t="s">
        <v>2869</v>
      </c>
      <c r="D60" s="713" t="s">
        <v>2869</v>
      </c>
    </row>
    <row r="61" s="329" customFormat="1" ht="20.25" spans="1:4">
      <c r="A61" s="713" t="s">
        <v>3136</v>
      </c>
      <c r="B61" s="708" t="s">
        <v>1110</v>
      </c>
      <c r="C61" s="709" t="s">
        <v>2869</v>
      </c>
      <c r="D61" s="713" t="s">
        <v>2869</v>
      </c>
    </row>
    <row r="62" s="329" customFormat="1" ht="20.25" spans="1:4">
      <c r="A62" s="713" t="s">
        <v>3500</v>
      </c>
      <c r="B62" s="708" t="s">
        <v>3501</v>
      </c>
      <c r="C62" s="709" t="s">
        <v>2869</v>
      </c>
      <c r="D62" s="709" t="s">
        <v>2869</v>
      </c>
    </row>
    <row r="63" s="329" customFormat="1" ht="20.25" spans="1:4">
      <c r="A63" s="713" t="s">
        <v>3502</v>
      </c>
      <c r="B63" s="708" t="s">
        <v>3503</v>
      </c>
      <c r="C63" s="709" t="s">
        <v>2869</v>
      </c>
      <c r="D63" s="713" t="s">
        <v>2797</v>
      </c>
    </row>
    <row r="64" s="329" customFormat="1" ht="20.25" spans="1:4">
      <c r="A64" s="713" t="s">
        <v>3504</v>
      </c>
      <c r="B64" s="708" t="s">
        <v>3505</v>
      </c>
      <c r="C64" s="709" t="s">
        <v>2869</v>
      </c>
      <c r="D64" s="713" t="s">
        <v>2797</v>
      </c>
    </row>
    <row r="65" s="329" customFormat="1" ht="20.25" spans="1:4">
      <c r="A65" s="713" t="s">
        <v>3506</v>
      </c>
      <c r="B65" s="708" t="s">
        <v>3507</v>
      </c>
      <c r="C65" s="709" t="s">
        <v>2869</v>
      </c>
      <c r="D65" s="709" t="s">
        <v>2869</v>
      </c>
    </row>
    <row r="66" s="329" customFormat="1" ht="20.25" spans="1:4">
      <c r="A66" s="713" t="s">
        <v>3508</v>
      </c>
      <c r="B66" s="708" t="s">
        <v>3509</v>
      </c>
      <c r="C66" s="709" t="s">
        <v>2869</v>
      </c>
      <c r="D66" s="713" t="s">
        <v>2797</v>
      </c>
    </row>
    <row r="67" s="329" customFormat="1" ht="20.25" spans="1:4">
      <c r="A67" s="713" t="s">
        <v>3145</v>
      </c>
      <c r="B67" s="708" t="s">
        <v>492</v>
      </c>
      <c r="C67" s="709" t="s">
        <v>2869</v>
      </c>
      <c r="D67" s="713" t="s">
        <v>2869</v>
      </c>
    </row>
    <row r="68" s="329" customFormat="1" ht="20.25" spans="1:4">
      <c r="A68" s="713" t="s">
        <v>3510</v>
      </c>
      <c r="B68" s="708" t="s">
        <v>3511</v>
      </c>
      <c r="C68" s="709" t="s">
        <v>2869</v>
      </c>
      <c r="D68" s="713" t="s">
        <v>2869</v>
      </c>
    </row>
    <row r="69" s="329" customFormat="1" ht="20.25" spans="1:4">
      <c r="A69" s="713" t="s">
        <v>3512</v>
      </c>
      <c r="B69" s="708" t="s">
        <v>2524</v>
      </c>
      <c r="C69" s="709" t="s">
        <v>2869</v>
      </c>
      <c r="D69" s="713" t="s">
        <v>2869</v>
      </c>
    </row>
    <row r="70" s="329" customFormat="1" ht="20.25" spans="1:4">
      <c r="A70" s="713" t="s">
        <v>3513</v>
      </c>
      <c r="B70" s="708" t="s">
        <v>600</v>
      </c>
      <c r="C70" s="709" t="s">
        <v>2869</v>
      </c>
      <c r="D70" s="713" t="s">
        <v>2797</v>
      </c>
    </row>
    <row r="71" s="329" customFormat="1" ht="20.25" spans="1:4">
      <c r="A71" s="713" t="s">
        <v>3514</v>
      </c>
      <c r="B71" s="719" t="s">
        <v>3515</v>
      </c>
      <c r="C71" s="709" t="s">
        <v>2869</v>
      </c>
      <c r="D71" s="709" t="s">
        <v>2869</v>
      </c>
    </row>
    <row r="72" s="329" customFormat="1" ht="20.25" spans="1:4">
      <c r="A72" s="713" t="s">
        <v>3516</v>
      </c>
      <c r="B72" s="708" t="s">
        <v>3517</v>
      </c>
      <c r="C72" s="709" t="s">
        <v>2869</v>
      </c>
      <c r="D72" s="709" t="s">
        <v>2869</v>
      </c>
    </row>
    <row r="73" s="329" customFormat="1" ht="20.25" spans="1:4">
      <c r="A73" s="713" t="s">
        <v>3518</v>
      </c>
      <c r="B73" t="s">
        <v>3129</v>
      </c>
      <c r="C73" s="709" t="s">
        <v>2869</v>
      </c>
      <c r="D73" s="709" t="s">
        <v>2869</v>
      </c>
    </row>
    <row r="74" s="329" customFormat="1" ht="20.25" spans="1:4">
      <c r="A74" s="713" t="s">
        <v>3150</v>
      </c>
      <c r="B74" s="708" t="s">
        <v>1340</v>
      </c>
      <c r="C74" s="709" t="s">
        <v>2869</v>
      </c>
      <c r="D74" s="713" t="s">
        <v>2869</v>
      </c>
    </row>
    <row r="75" s="329" customFormat="1" ht="20.25" spans="1:4">
      <c r="A75" s="713" t="s">
        <v>3519</v>
      </c>
      <c r="B75" s="708" t="s">
        <v>3520</v>
      </c>
      <c r="C75" s="709" t="s">
        <v>2869</v>
      </c>
      <c r="D75" s="713" t="s">
        <v>2869</v>
      </c>
    </row>
    <row r="76" s="329" customFormat="1" ht="20.25" spans="1:4">
      <c r="A76" s="713" t="s">
        <v>3521</v>
      </c>
      <c r="B76" s="708" t="s">
        <v>538</v>
      </c>
      <c r="C76" s="709" t="s">
        <v>2869</v>
      </c>
      <c r="D76" s="713" t="s">
        <v>2869</v>
      </c>
    </row>
    <row r="77" s="329" customFormat="1" ht="20.25" spans="1:4">
      <c r="A77" s="713" t="s">
        <v>3522</v>
      </c>
      <c r="B77" s="708" t="s">
        <v>3523</v>
      </c>
      <c r="C77" s="709" t="s">
        <v>2869</v>
      </c>
      <c r="D77" s="713" t="s">
        <v>2869</v>
      </c>
    </row>
    <row r="78" s="329" customFormat="1" ht="20.25" spans="1:4">
      <c r="A78" s="713" t="s">
        <v>3524</v>
      </c>
      <c r="B78" s="708" t="s">
        <v>3011</v>
      </c>
      <c r="C78" s="709" t="s">
        <v>2869</v>
      </c>
      <c r="D78" s="713" t="s">
        <v>2869</v>
      </c>
    </row>
    <row r="79" s="329" customFormat="1" ht="20.25" spans="1:4">
      <c r="A79" s="713" t="s">
        <v>3525</v>
      </c>
      <c r="B79" s="708" t="s">
        <v>658</v>
      </c>
      <c r="C79" s="709" t="s">
        <v>2869</v>
      </c>
      <c r="D79" s="713" t="s">
        <v>2797</v>
      </c>
    </row>
    <row r="80" s="329" customFormat="1" ht="20.25" spans="1:4">
      <c r="A80" s="713" t="s">
        <v>3526</v>
      </c>
      <c r="B80" s="708" t="s">
        <v>1251</v>
      </c>
      <c r="C80" s="709" t="s">
        <v>2869</v>
      </c>
      <c r="D80" s="713" t="s">
        <v>2869</v>
      </c>
    </row>
    <row r="81" s="329" customFormat="1" ht="20.25" spans="1:4">
      <c r="A81" s="713" t="s">
        <v>3527</v>
      </c>
      <c r="B81" s="708" t="s">
        <v>554</v>
      </c>
      <c r="C81" s="709" t="s">
        <v>2869</v>
      </c>
      <c r="D81" s="709" t="s">
        <v>2869</v>
      </c>
    </row>
    <row r="82" s="329" customFormat="1" ht="20.25" spans="1:4">
      <c r="A82" s="713" t="s">
        <v>3528</v>
      </c>
      <c r="B82" s="708" t="s">
        <v>1246</v>
      </c>
      <c r="C82" s="709" t="s">
        <v>2869</v>
      </c>
      <c r="D82" s="713" t="s">
        <v>2797</v>
      </c>
    </row>
    <row r="83" s="329" customFormat="1" ht="20.25" spans="1:4">
      <c r="A83" s="713" t="s">
        <v>3529</v>
      </c>
      <c r="B83" s="708" t="s">
        <v>1251</v>
      </c>
      <c r="C83" s="709" t="s">
        <v>2869</v>
      </c>
      <c r="D83" s="709" t="s">
        <v>2869</v>
      </c>
    </row>
    <row r="84" s="329" customFormat="1" ht="36.75" spans="1:4">
      <c r="A84" s="713" t="s">
        <v>3530</v>
      </c>
      <c r="B84" s="720" t="s">
        <v>3531</v>
      </c>
      <c r="C84" s="709" t="s">
        <v>2869</v>
      </c>
      <c r="D84" s="713" t="s">
        <v>2797</v>
      </c>
    </row>
    <row r="85" s="329" customFormat="1" ht="20.25" spans="1:4">
      <c r="A85" s="713" t="s">
        <v>3532</v>
      </c>
      <c r="B85" s="708" t="s">
        <v>3533</v>
      </c>
      <c r="C85" s="709" t="s">
        <v>2869</v>
      </c>
      <c r="D85" s="713" t="s">
        <v>2797</v>
      </c>
    </row>
    <row r="86" s="329" customFormat="1" ht="20.25" spans="1:4">
      <c r="A86" s="713" t="s">
        <v>3534</v>
      </c>
      <c r="B86" s="708" t="s">
        <v>578</v>
      </c>
      <c r="C86" s="709" t="s">
        <v>2869</v>
      </c>
      <c r="D86" s="713" t="s">
        <v>2869</v>
      </c>
    </row>
    <row r="87" s="329" customFormat="1" ht="20.25" spans="1:4">
      <c r="A87" s="713" t="s">
        <v>3535</v>
      </c>
      <c r="B87" s="708" t="s">
        <v>378</v>
      </c>
      <c r="C87" s="709" t="s">
        <v>2869</v>
      </c>
      <c r="D87" s="713" t="s">
        <v>2869</v>
      </c>
    </row>
    <row r="88" s="329" customFormat="1" ht="20.25" spans="1:4">
      <c r="A88" s="713" t="s">
        <v>3536</v>
      </c>
      <c r="B88" s="708" t="s">
        <v>690</v>
      </c>
      <c r="C88" s="709" t="s">
        <v>2869</v>
      </c>
      <c r="D88" s="713" t="s">
        <v>2797</v>
      </c>
    </row>
    <row r="89" s="329" customFormat="1" ht="20.25" spans="1:4">
      <c r="A89" s="713" t="s">
        <v>3537</v>
      </c>
      <c r="B89" s="708" t="s">
        <v>3538</v>
      </c>
      <c r="C89" s="709" t="s">
        <v>2869</v>
      </c>
      <c r="D89" s="713" t="s">
        <v>2797</v>
      </c>
    </row>
    <row r="90" s="329" customFormat="1" ht="20.25" spans="1:4">
      <c r="A90" s="713" t="s">
        <v>3539</v>
      </c>
      <c r="B90" s="708" t="s">
        <v>3540</v>
      </c>
      <c r="C90" s="709" t="s">
        <v>2869</v>
      </c>
      <c r="D90" s="709" t="s">
        <v>2869</v>
      </c>
    </row>
    <row r="91" s="329" customFormat="1" ht="20.25" spans="1:4">
      <c r="A91" s="713" t="s">
        <v>3541</v>
      </c>
      <c r="B91" s="708" t="s">
        <v>594</v>
      </c>
      <c r="C91" s="709" t="s">
        <v>2869</v>
      </c>
      <c r="D91" s="709" t="s">
        <v>2869</v>
      </c>
    </row>
    <row r="92" s="329" customFormat="1" ht="20.25" spans="1:4">
      <c r="A92" s="713" t="s">
        <v>3019</v>
      </c>
      <c r="B92" s="708" t="s">
        <v>341</v>
      </c>
      <c r="C92" s="709" t="s">
        <v>2869</v>
      </c>
      <c r="D92" s="709" t="s">
        <v>2869</v>
      </c>
    </row>
    <row r="93" s="329" customFormat="1" ht="20.25" spans="1:4">
      <c r="A93" s="713" t="s">
        <v>3542</v>
      </c>
      <c r="B93" s="708" t="s">
        <v>3543</v>
      </c>
      <c r="C93" s="709" t="s">
        <v>2869</v>
      </c>
      <c r="D93" s="709" t="s">
        <v>2869</v>
      </c>
    </row>
    <row r="94" s="329" customFormat="1" ht="20.25" spans="1:4">
      <c r="A94" s="713" t="s">
        <v>3544</v>
      </c>
      <c r="B94" s="708" t="s">
        <v>558</v>
      </c>
      <c r="C94" s="709" t="s">
        <v>2870</v>
      </c>
      <c r="D94" s="713" t="s">
        <v>2797</v>
      </c>
    </row>
    <row r="95" s="329" customFormat="1" ht="20.25" spans="1:4">
      <c r="A95" s="713" t="s">
        <v>3545</v>
      </c>
      <c r="B95" s="708" t="s">
        <v>420</v>
      </c>
      <c r="C95" s="709" t="s">
        <v>2870</v>
      </c>
      <c r="D95" s="713" t="s">
        <v>2797</v>
      </c>
    </row>
    <row r="96" s="329" customFormat="1" ht="20.25" spans="1:4">
      <c r="A96" s="713" t="s">
        <v>3546</v>
      </c>
      <c r="B96" s="708" t="s">
        <v>412</v>
      </c>
      <c r="C96" s="709" t="s">
        <v>2870</v>
      </c>
      <c r="D96" s="709" t="s">
        <v>2870</v>
      </c>
    </row>
    <row r="97" s="329" customFormat="1" ht="20.25" spans="1:4">
      <c r="A97" s="713" t="s">
        <v>3547</v>
      </c>
      <c r="B97" s="708" t="s">
        <v>978</v>
      </c>
      <c r="C97" s="709" t="s">
        <v>2870</v>
      </c>
      <c r="D97" s="713" t="s">
        <v>2797</v>
      </c>
    </row>
    <row r="98" s="329" customFormat="1" ht="20.25" spans="1:4">
      <c r="A98" s="713" t="s">
        <v>3548</v>
      </c>
      <c r="B98" s="708" t="s">
        <v>995</v>
      </c>
      <c r="C98" s="709" t="s">
        <v>2870</v>
      </c>
      <c r="D98" s="713" t="s">
        <v>2797</v>
      </c>
    </row>
    <row r="99" s="329" customFormat="1" ht="20.25" spans="1:4">
      <c r="A99" s="713" t="s">
        <v>3549</v>
      </c>
      <c r="B99" s="708" t="s">
        <v>392</v>
      </c>
      <c r="C99" s="709" t="s">
        <v>2870</v>
      </c>
      <c r="D99" s="713" t="s">
        <v>2797</v>
      </c>
    </row>
    <row r="100" s="329" customFormat="1" ht="20.25" spans="1:4">
      <c r="A100" s="713" t="s">
        <v>3550</v>
      </c>
      <c r="B100" s="708" t="s">
        <v>696</v>
      </c>
      <c r="C100" s="709" t="s">
        <v>2870</v>
      </c>
      <c r="D100" s="713" t="s">
        <v>2797</v>
      </c>
    </row>
    <row r="101" s="329" customFormat="1" ht="20.25" spans="1:4">
      <c r="A101" s="713" t="s">
        <v>3551</v>
      </c>
      <c r="B101" s="708" t="s">
        <v>432</v>
      </c>
      <c r="C101" s="709" t="s">
        <v>2870</v>
      </c>
      <c r="D101" s="713" t="s">
        <v>2797</v>
      </c>
    </row>
    <row r="102" s="329" customFormat="1" ht="20.25" spans="1:4">
      <c r="A102" s="713" t="s">
        <v>3202</v>
      </c>
      <c r="B102" s="708" t="s">
        <v>564</v>
      </c>
      <c r="C102" s="709" t="s">
        <v>2870</v>
      </c>
      <c r="D102" s="709" t="s">
        <v>2870</v>
      </c>
    </row>
    <row r="103" s="329" customFormat="1" ht="20.25" spans="1:4">
      <c r="A103" s="713" t="s">
        <v>3552</v>
      </c>
      <c r="B103" s="708" t="s">
        <v>572</v>
      </c>
      <c r="C103" s="709" t="s">
        <v>2870</v>
      </c>
      <c r="D103" s="713" t="s">
        <v>2797</v>
      </c>
    </row>
    <row r="104" s="329" customFormat="1" ht="20.25" spans="1:4">
      <c r="A104" s="713" t="s">
        <v>3553</v>
      </c>
      <c r="B104" s="708" t="s">
        <v>512</v>
      </c>
      <c r="C104" s="709" t="s">
        <v>2870</v>
      </c>
      <c r="D104" s="709" t="s">
        <v>2870</v>
      </c>
    </row>
    <row r="105" s="329" customFormat="1" ht="20.25" spans="1:4">
      <c r="A105" s="713" t="s">
        <v>3554</v>
      </c>
      <c r="B105" s="708" t="s">
        <v>604</v>
      </c>
      <c r="C105" s="709" t="s">
        <v>2870</v>
      </c>
      <c r="D105" s="709" t="s">
        <v>2870</v>
      </c>
    </row>
    <row r="106" s="329" customFormat="1" ht="20.25" spans="1:4">
      <c r="A106" s="713" t="s">
        <v>3555</v>
      </c>
      <c r="B106" s="708" t="s">
        <v>3160</v>
      </c>
      <c r="C106" s="709" t="s">
        <v>2870</v>
      </c>
      <c r="D106" s="713" t="s">
        <v>2797</v>
      </c>
    </row>
    <row r="107" s="329" customFormat="1" ht="20.25" spans="1:4">
      <c r="A107" s="713" t="s">
        <v>3556</v>
      </c>
      <c r="B107" s="708" t="s">
        <v>620</v>
      </c>
      <c r="C107" s="709" t="s">
        <v>2870</v>
      </c>
      <c r="D107" s="713" t="s">
        <v>2797</v>
      </c>
    </row>
    <row r="108" s="329" customFormat="1" ht="20.25" spans="1:4">
      <c r="A108" s="713" t="s">
        <v>3557</v>
      </c>
      <c r="B108" s="708" t="s">
        <v>640</v>
      </c>
      <c r="C108" s="709" t="s">
        <v>2870</v>
      </c>
      <c r="D108" s="713" t="s">
        <v>2870</v>
      </c>
    </row>
    <row r="109" s="329" customFormat="1" ht="20.25" spans="1:4">
      <c r="A109" s="713" t="s">
        <v>3175</v>
      </c>
      <c r="B109" s="708" t="s">
        <v>510</v>
      </c>
      <c r="C109" s="709" t="s">
        <v>2870</v>
      </c>
      <c r="D109" s="713" t="s">
        <v>2870</v>
      </c>
    </row>
    <row r="110" s="329" customFormat="1" ht="20.25" spans="1:4">
      <c r="A110" s="713" t="s">
        <v>3176</v>
      </c>
      <c r="B110" s="708" t="s">
        <v>1001</v>
      </c>
      <c r="C110" s="709" t="s">
        <v>2870</v>
      </c>
      <c r="D110" s="713" t="s">
        <v>2797</v>
      </c>
    </row>
    <row r="111" s="329" customFormat="1" ht="20.25" spans="1:4">
      <c r="A111" s="713" t="s">
        <v>2978</v>
      </c>
      <c r="B111" s="708" t="s">
        <v>654</v>
      </c>
      <c r="C111" s="709" t="s">
        <v>2870</v>
      </c>
      <c r="D111" s="709" t="s">
        <v>2870</v>
      </c>
    </row>
    <row r="112" s="329" customFormat="1" ht="20.25" spans="1:4">
      <c r="A112" s="713" t="s">
        <v>3558</v>
      </c>
      <c r="B112" s="708" t="s">
        <v>408</v>
      </c>
      <c r="C112" s="709" t="s">
        <v>2870</v>
      </c>
      <c r="D112" s="713" t="s">
        <v>2797</v>
      </c>
    </row>
    <row r="113" s="329" customFormat="1" ht="20.25" spans="1:4">
      <c r="A113" s="713" t="s">
        <v>3559</v>
      </c>
      <c r="B113" s="708" t="s">
        <v>1057</v>
      </c>
      <c r="C113" s="709" t="s">
        <v>2870</v>
      </c>
      <c r="D113" s="713" t="s">
        <v>2797</v>
      </c>
    </row>
    <row r="114" s="329" customFormat="1" ht="20.25" spans="1:4">
      <c r="A114" s="713" t="s">
        <v>3560</v>
      </c>
      <c r="B114" s="708" t="s">
        <v>1072</v>
      </c>
      <c r="C114" s="709" t="s">
        <v>2870</v>
      </c>
      <c r="D114" s="713" t="s">
        <v>2797</v>
      </c>
    </row>
    <row r="115" s="329" customFormat="1" ht="20.25" spans="1:4">
      <c r="A115" s="713" t="s">
        <v>3561</v>
      </c>
      <c r="B115" s="708" t="s">
        <v>347</v>
      </c>
      <c r="C115" s="709" t="s">
        <v>2870</v>
      </c>
      <c r="D115" s="713" t="s">
        <v>2797</v>
      </c>
    </row>
    <row r="116" s="329" customFormat="1" ht="20.25" spans="1:4">
      <c r="A116" s="713" t="s">
        <v>3562</v>
      </c>
      <c r="B116" s="708" t="s">
        <v>488</v>
      </c>
      <c r="C116" s="709" t="s">
        <v>2870</v>
      </c>
      <c r="D116" s="709" t="s">
        <v>2870</v>
      </c>
    </row>
    <row r="117" s="329" customFormat="1" ht="20.25" spans="1:4">
      <c r="A117" s="713" t="s">
        <v>3563</v>
      </c>
      <c r="B117" s="708" t="s">
        <v>354</v>
      </c>
      <c r="C117" s="709" t="s">
        <v>2870</v>
      </c>
      <c r="D117" s="713" t="s">
        <v>2870</v>
      </c>
    </row>
    <row r="118" s="329" customFormat="1" ht="20.25" spans="1:4">
      <c r="A118" s="713" t="s">
        <v>3564</v>
      </c>
      <c r="B118" s="708" t="s">
        <v>723</v>
      </c>
      <c r="C118" s="709" t="s">
        <v>2870</v>
      </c>
      <c r="D118" s="713" t="s">
        <v>2797</v>
      </c>
    </row>
    <row r="119" s="329" customFormat="1" ht="20.25" spans="1:4">
      <c r="A119" s="713" t="s">
        <v>3565</v>
      </c>
      <c r="B119" s="708" t="s">
        <v>725</v>
      </c>
      <c r="C119" s="709" t="s">
        <v>2870</v>
      </c>
      <c r="D119" s="713" t="s">
        <v>2797</v>
      </c>
    </row>
    <row r="120" s="329" customFormat="1" ht="20.25" spans="1:4">
      <c r="A120" s="713" t="s">
        <v>3566</v>
      </c>
      <c r="B120" s="708" t="s">
        <v>1183</v>
      </c>
      <c r="C120" s="709" t="s">
        <v>2870</v>
      </c>
      <c r="D120" s="709" t="s">
        <v>2870</v>
      </c>
    </row>
    <row r="121" s="329" customFormat="1" ht="20.25" spans="1:4">
      <c r="A121" s="713" t="s">
        <v>3567</v>
      </c>
      <c r="B121" s="708" t="s">
        <v>294</v>
      </c>
      <c r="C121" s="709" t="s">
        <v>2870</v>
      </c>
      <c r="D121" s="713" t="s">
        <v>2797</v>
      </c>
    </row>
    <row r="122" s="329" customFormat="1" ht="20.25" spans="1:4">
      <c r="A122" s="713" t="s">
        <v>3568</v>
      </c>
      <c r="B122" s="708" t="s">
        <v>748</v>
      </c>
      <c r="C122" s="709" t="s">
        <v>2870</v>
      </c>
      <c r="D122" s="713" t="s">
        <v>2870</v>
      </c>
    </row>
    <row r="123" s="329" customFormat="1" ht="20.25" spans="1:4">
      <c r="A123" s="713" t="s">
        <v>3569</v>
      </c>
      <c r="B123" s="708" t="s">
        <v>582</v>
      </c>
      <c r="C123" s="709" t="s">
        <v>2870</v>
      </c>
      <c r="D123" s="713" t="s">
        <v>2797</v>
      </c>
    </row>
    <row r="124" s="329" customFormat="1" ht="20.25" spans="1:4">
      <c r="A124" s="713" t="s">
        <v>3570</v>
      </c>
      <c r="B124" s="708" t="s">
        <v>598</v>
      </c>
      <c r="C124" s="709" t="s">
        <v>2870</v>
      </c>
      <c r="D124" s="713" t="s">
        <v>2797</v>
      </c>
    </row>
    <row r="125" s="329" customFormat="1" ht="20.25" spans="1:4">
      <c r="A125" s="713" t="s">
        <v>3571</v>
      </c>
      <c r="B125" s="708" t="s">
        <v>1263</v>
      </c>
      <c r="C125" s="709" t="s">
        <v>2870</v>
      </c>
      <c r="D125" s="713" t="s">
        <v>2797</v>
      </c>
    </row>
    <row r="126" s="329" customFormat="1" ht="20.25" spans="1:4">
      <c r="A126" s="713" t="s">
        <v>3208</v>
      </c>
      <c r="B126" s="708" t="s">
        <v>384</v>
      </c>
      <c r="C126" s="709" t="s">
        <v>2870</v>
      </c>
      <c r="D126" s="713" t="s">
        <v>2797</v>
      </c>
    </row>
    <row r="127" s="329" customFormat="1" ht="20.25" spans="1:4">
      <c r="A127" s="713" t="s">
        <v>3572</v>
      </c>
      <c r="B127" s="708" t="s">
        <v>3573</v>
      </c>
      <c r="C127" s="709" t="s">
        <v>2870</v>
      </c>
      <c r="D127" s="709" t="s">
        <v>2870</v>
      </c>
    </row>
    <row r="128" s="329" customFormat="1" ht="20.25" spans="1:4">
      <c r="A128" s="713" t="s">
        <v>3574</v>
      </c>
      <c r="B128" s="708" t="s">
        <v>400</v>
      </c>
      <c r="C128" s="709" t="s">
        <v>2870</v>
      </c>
      <c r="D128" s="709" t="s">
        <v>2870</v>
      </c>
    </row>
    <row r="129" s="329" customFormat="1" ht="20.25" spans="1:4">
      <c r="A129" s="713" t="s">
        <v>3575</v>
      </c>
      <c r="B129" s="708" t="s">
        <v>416</v>
      </c>
      <c r="C129" s="709" t="s">
        <v>2870</v>
      </c>
      <c r="D129" s="713" t="s">
        <v>2797</v>
      </c>
    </row>
    <row r="130" s="329" customFormat="1" ht="20.25" spans="1:4">
      <c r="A130" s="713" t="s">
        <v>3576</v>
      </c>
      <c r="B130" s="708" t="s">
        <v>680</v>
      </c>
      <c r="C130" s="709" t="s">
        <v>2870</v>
      </c>
      <c r="D130" s="713" t="s">
        <v>2797</v>
      </c>
    </row>
    <row r="131" s="329" customFormat="1" ht="20.25" spans="1:4">
      <c r="A131" s="713" t="s">
        <v>2976</v>
      </c>
      <c r="B131" s="708" t="s">
        <v>333</v>
      </c>
      <c r="C131" s="709" t="s">
        <v>2870</v>
      </c>
      <c r="D131" s="709" t="s">
        <v>2870</v>
      </c>
    </row>
    <row r="132" s="329" customFormat="1" ht="20.25" spans="1:4">
      <c r="A132" s="713" t="s">
        <v>3577</v>
      </c>
      <c r="B132" s="708" t="s">
        <v>472</v>
      </c>
      <c r="C132" s="709" t="s">
        <v>2870</v>
      </c>
      <c r="D132" s="713" t="s">
        <v>2797</v>
      </c>
    </row>
    <row r="133" s="329" customFormat="1" ht="20.25" spans="1:4">
      <c r="A133" s="713" t="s">
        <v>3271</v>
      </c>
      <c r="B133" s="708" t="s">
        <v>478</v>
      </c>
      <c r="C133" s="709" t="s">
        <v>2870</v>
      </c>
      <c r="D133" s="713" t="s">
        <v>2797</v>
      </c>
    </row>
    <row r="134" s="329" customFormat="1" ht="20.25" spans="1:4">
      <c r="A134" s="713" t="s">
        <v>3578</v>
      </c>
      <c r="B134" s="708" t="s">
        <v>2392</v>
      </c>
      <c r="C134" s="709" t="s">
        <v>2870</v>
      </c>
      <c r="D134" s="713" t="s">
        <v>2797</v>
      </c>
    </row>
    <row r="135" s="329" customFormat="1" ht="20.25" spans="1:4">
      <c r="A135" s="713" t="s">
        <v>3579</v>
      </c>
      <c r="B135" s="708" t="s">
        <v>678</v>
      </c>
      <c r="C135" s="709" t="s">
        <v>2870</v>
      </c>
      <c r="D135" s="709" t="s">
        <v>2870</v>
      </c>
    </row>
    <row r="136" s="329" customFormat="1" ht="20.25" spans="1:4">
      <c r="A136" s="713" t="s">
        <v>3580</v>
      </c>
      <c r="B136" s="708" t="s">
        <v>496</v>
      </c>
      <c r="C136" s="709" t="s">
        <v>2870</v>
      </c>
      <c r="D136" s="713" t="s">
        <v>2797</v>
      </c>
    </row>
    <row r="137" s="329" customFormat="1" ht="20.25" spans="1:4">
      <c r="A137" s="713" t="s">
        <v>3581</v>
      </c>
      <c r="B137" s="708" t="s">
        <v>2523</v>
      </c>
      <c r="C137" s="709" t="s">
        <v>2870</v>
      </c>
      <c r="D137" s="709" t="s">
        <v>2870</v>
      </c>
    </row>
    <row r="138" s="329" customFormat="1" ht="20.25" spans="1:4">
      <c r="A138" s="713" t="s">
        <v>3582</v>
      </c>
      <c r="B138" s="708" t="s">
        <v>520</v>
      </c>
      <c r="C138" s="709" t="s">
        <v>2870</v>
      </c>
      <c r="D138" s="713" t="s">
        <v>2797</v>
      </c>
    </row>
    <row r="139" s="329" customFormat="1" ht="20.25" spans="1:4">
      <c r="A139" s="713" t="s">
        <v>3583</v>
      </c>
      <c r="B139" s="708" t="s">
        <v>542</v>
      </c>
      <c r="C139" s="709" t="s">
        <v>2870</v>
      </c>
      <c r="D139" s="709" t="s">
        <v>2870</v>
      </c>
    </row>
    <row r="140" s="329" customFormat="1" ht="20.25" spans="1:4">
      <c r="A140" s="713" t="s">
        <v>3584</v>
      </c>
      <c r="B140" s="708" t="s">
        <v>566</v>
      </c>
      <c r="C140" s="709" t="s">
        <v>2870</v>
      </c>
      <c r="D140" s="709" t="s">
        <v>2870</v>
      </c>
    </row>
    <row r="141" s="329" customFormat="1" ht="20.25" spans="1:4">
      <c r="A141" s="713" t="s">
        <v>3585</v>
      </c>
      <c r="B141" s="708" t="s">
        <v>574</v>
      </c>
      <c r="C141" s="709" t="s">
        <v>2870</v>
      </c>
      <c r="D141" s="713" t="s">
        <v>2797</v>
      </c>
    </row>
    <row r="142" s="329" customFormat="1" ht="20.25" spans="1:4">
      <c r="A142" s="713" t="s">
        <v>3586</v>
      </c>
      <c r="B142" s="708" t="s">
        <v>301</v>
      </c>
      <c r="C142" s="709" t="s">
        <v>2870</v>
      </c>
      <c r="D142" s="709" t="s">
        <v>2870</v>
      </c>
    </row>
    <row r="143" s="329" customFormat="1" ht="20.25" spans="1:4">
      <c r="A143" s="713" t="s">
        <v>3587</v>
      </c>
      <c r="B143" s="708" t="s">
        <v>627</v>
      </c>
      <c r="C143" s="709" t="s">
        <v>2870</v>
      </c>
      <c r="D143" s="713" t="s">
        <v>2797</v>
      </c>
    </row>
    <row r="144" s="329" customFormat="1" ht="20.25" spans="1:4">
      <c r="A144" s="713" t="s">
        <v>3266</v>
      </c>
      <c r="B144" s="708" t="s">
        <v>376</v>
      </c>
      <c r="C144" s="709" t="s">
        <v>2870</v>
      </c>
      <c r="D144" s="713" t="s">
        <v>2797</v>
      </c>
    </row>
    <row r="145" s="329" customFormat="1" ht="20.25" spans="1:4">
      <c r="A145" s="713" t="s">
        <v>3588</v>
      </c>
      <c r="B145" s="708" t="s">
        <v>648</v>
      </c>
      <c r="C145" s="709" t="s">
        <v>2870</v>
      </c>
      <c r="D145" s="713" t="s">
        <v>2797</v>
      </c>
    </row>
    <row r="146" s="329" customFormat="1" ht="20.25" spans="1:4">
      <c r="A146" s="713" t="s">
        <v>3589</v>
      </c>
      <c r="B146" s="708" t="s">
        <v>672</v>
      </c>
      <c r="C146" s="709" t="s">
        <v>2870</v>
      </c>
      <c r="D146" s="713" t="s">
        <v>2797</v>
      </c>
    </row>
    <row r="147" s="329" customFormat="1" ht="20.25" spans="1:4">
      <c r="A147" s="713" t="s">
        <v>3590</v>
      </c>
      <c r="B147" s="708" t="s">
        <v>532</v>
      </c>
      <c r="C147" s="709" t="s">
        <v>2870</v>
      </c>
      <c r="D147" s="713" t="s">
        <v>2870</v>
      </c>
    </row>
    <row r="148" s="329" customFormat="1" ht="20.25" spans="1:4">
      <c r="A148" s="713" t="s">
        <v>3591</v>
      </c>
      <c r="B148" s="708" t="s">
        <v>3592</v>
      </c>
      <c r="C148" s="709" t="s">
        <v>2870</v>
      </c>
      <c r="D148" s="713" t="s">
        <v>2797</v>
      </c>
    </row>
    <row r="149" s="329" customFormat="1" ht="20.25" spans="1:4">
      <c r="A149" s="713" t="s">
        <v>3593</v>
      </c>
      <c r="B149" s="708" t="s">
        <v>339</v>
      </c>
      <c r="C149" s="709" t="s">
        <v>2870</v>
      </c>
      <c r="D149" s="713" t="s">
        <v>2797</v>
      </c>
    </row>
    <row r="150" s="329" customFormat="1" ht="20.25" spans="1:4">
      <c r="A150" s="713" t="s">
        <v>3594</v>
      </c>
      <c r="B150" s="708" t="s">
        <v>480</v>
      </c>
      <c r="C150" s="709" t="s">
        <v>2870</v>
      </c>
      <c r="D150" s="713" t="s">
        <v>2797</v>
      </c>
    </row>
    <row r="151" s="329" customFormat="1" ht="20.25" spans="1:4">
      <c r="A151" s="713" t="s">
        <v>3595</v>
      </c>
      <c r="B151" s="708" t="s">
        <v>712</v>
      </c>
      <c r="C151" s="709" t="s">
        <v>2870</v>
      </c>
      <c r="D151" s="713" t="s">
        <v>2797</v>
      </c>
    </row>
    <row r="152" s="329" customFormat="1" ht="20.25" spans="1:4">
      <c r="A152" s="713" t="s">
        <v>3596</v>
      </c>
      <c r="B152" s="708" t="s">
        <v>670</v>
      </c>
      <c r="C152" s="709" t="s">
        <v>2870</v>
      </c>
      <c r="D152" s="709" t="s">
        <v>2870</v>
      </c>
    </row>
    <row r="153" s="329" customFormat="1" ht="20.25" spans="1:4">
      <c r="A153" s="713" t="s">
        <v>3597</v>
      </c>
      <c r="B153" s="708" t="s">
        <v>1147</v>
      </c>
      <c r="C153" s="709" t="s">
        <v>2870</v>
      </c>
      <c r="D153" s="713" t="s">
        <v>2797</v>
      </c>
    </row>
    <row r="154" s="329" customFormat="1" ht="20.25" spans="1:4">
      <c r="A154" s="713" t="s">
        <v>3598</v>
      </c>
      <c r="B154" s="708" t="s">
        <v>719</v>
      </c>
      <c r="C154" s="709" t="s">
        <v>2870</v>
      </c>
      <c r="D154" s="713" t="s">
        <v>2797</v>
      </c>
    </row>
    <row r="155" s="329" customFormat="1" ht="20.25" spans="1:4">
      <c r="A155" s="713" t="s">
        <v>3599</v>
      </c>
      <c r="B155" s="708" t="s">
        <v>504</v>
      </c>
      <c r="C155" s="709" t="s">
        <v>2870</v>
      </c>
      <c r="D155" s="713" t="s">
        <v>2797</v>
      </c>
    </row>
    <row r="156" s="329" customFormat="1" ht="20.25" spans="1:4">
      <c r="A156" s="713" t="s">
        <v>3600</v>
      </c>
      <c r="B156" s="708" t="s">
        <v>526</v>
      </c>
      <c r="C156" s="709" t="s">
        <v>2870</v>
      </c>
      <c r="D156" s="709" t="s">
        <v>2870</v>
      </c>
    </row>
    <row r="157" s="329" customFormat="1" ht="20.25" spans="1:4">
      <c r="A157" s="713" t="s">
        <v>3601</v>
      </c>
      <c r="B157" s="708" t="s">
        <v>550</v>
      </c>
      <c r="C157" s="709" t="s">
        <v>2870</v>
      </c>
      <c r="D157" s="713" t="s">
        <v>2797</v>
      </c>
    </row>
    <row r="158" s="329" customFormat="1" ht="20.25" spans="1:4">
      <c r="A158" s="713" t="s">
        <v>3602</v>
      </c>
      <c r="B158" s="708" t="s">
        <v>226</v>
      </c>
      <c r="C158" s="709" t="s">
        <v>2870</v>
      </c>
      <c r="D158" s="709" t="s">
        <v>2870</v>
      </c>
    </row>
    <row r="159" s="329" customFormat="1" ht="20.25" spans="1:4">
      <c r="A159" s="713" t="s">
        <v>3603</v>
      </c>
      <c r="B159" s="708" t="s">
        <v>484</v>
      </c>
      <c r="C159" s="709" t="s">
        <v>2870</v>
      </c>
      <c r="D159" s="713" t="s">
        <v>2797</v>
      </c>
    </row>
    <row r="160" s="329" customFormat="1" ht="20.25" spans="1:4">
      <c r="A160" s="713" t="s">
        <v>3604</v>
      </c>
      <c r="B160" s="708" t="s">
        <v>292</v>
      </c>
      <c r="C160" s="709" t="s">
        <v>2870</v>
      </c>
      <c r="D160" s="709" t="s">
        <v>2870</v>
      </c>
    </row>
    <row r="161" s="329" customFormat="1" ht="20.25" spans="1:4">
      <c r="A161" s="713" t="s">
        <v>3605</v>
      </c>
      <c r="B161" s="708" t="s">
        <v>590</v>
      </c>
      <c r="C161" s="709" t="s">
        <v>2870</v>
      </c>
      <c r="D161" s="713" t="s">
        <v>2797</v>
      </c>
    </row>
    <row r="162" s="329" customFormat="1" ht="20.25" spans="1:4">
      <c r="A162" s="713" t="s">
        <v>3606</v>
      </c>
      <c r="B162" s="708" t="s">
        <v>516</v>
      </c>
      <c r="C162" s="709" t="s">
        <v>2870</v>
      </c>
      <c r="D162" s="713" t="s">
        <v>2797</v>
      </c>
    </row>
    <row r="163" s="329" customFormat="1" ht="20.25" spans="1:4">
      <c r="A163" s="713" t="s">
        <v>3607</v>
      </c>
      <c r="B163" s="708" t="s">
        <v>370</v>
      </c>
      <c r="C163" s="709" t="s">
        <v>2870</v>
      </c>
      <c r="D163" s="709" t="s">
        <v>2870</v>
      </c>
    </row>
    <row r="164" s="329" customFormat="1" ht="20.25" spans="1:4">
      <c r="A164" s="713" t="s">
        <v>2977</v>
      </c>
      <c r="B164" s="708" t="s">
        <v>227</v>
      </c>
      <c r="C164" s="709" t="s">
        <v>2870</v>
      </c>
      <c r="D164" s="709" t="s">
        <v>2870</v>
      </c>
    </row>
    <row r="165" s="329" customFormat="1" ht="20.25" spans="1:4">
      <c r="A165" s="713" t="s">
        <v>3608</v>
      </c>
      <c r="B165" s="708" t="s">
        <v>646</v>
      </c>
      <c r="C165" s="709" t="s">
        <v>2870</v>
      </c>
      <c r="D165" s="713" t="s">
        <v>2797</v>
      </c>
    </row>
    <row r="166" s="329" customFormat="1" ht="20.25" spans="1:4">
      <c r="A166" s="713" t="s">
        <v>3609</v>
      </c>
      <c r="B166" s="708" t="s">
        <v>633</v>
      </c>
      <c r="C166" s="709" t="s">
        <v>2870</v>
      </c>
      <c r="D166" s="713" t="s">
        <v>2797</v>
      </c>
    </row>
    <row r="167" s="329" customFormat="1" ht="20.25" spans="1:4">
      <c r="A167" s="713" t="s">
        <v>3610</v>
      </c>
      <c r="B167" s="714" t="s">
        <v>750</v>
      </c>
      <c r="C167" s="709" t="s">
        <v>2870</v>
      </c>
      <c r="D167" s="709" t="s">
        <v>2870</v>
      </c>
    </row>
    <row r="168" s="329" customFormat="1" ht="20.25" spans="1:4">
      <c r="A168" s="713" t="s">
        <v>3611</v>
      </c>
      <c r="B168" s="708" t="s">
        <v>656</v>
      </c>
      <c r="C168" s="709" t="s">
        <v>2870</v>
      </c>
      <c r="D168" s="713" t="s">
        <v>2797</v>
      </c>
    </row>
    <row r="169" s="329" customFormat="1" ht="20.25" spans="1:4">
      <c r="A169" s="713" t="s">
        <v>3612</v>
      </c>
      <c r="B169" s="708" t="s">
        <v>1292</v>
      </c>
      <c r="C169" s="709" t="s">
        <v>2870</v>
      </c>
      <c r="D169" s="713" t="s">
        <v>2797</v>
      </c>
    </row>
    <row r="170" s="329" customFormat="1" ht="20.25" spans="1:4">
      <c r="A170" s="713" t="s">
        <v>3613</v>
      </c>
      <c r="B170" s="708" t="s">
        <v>1156</v>
      </c>
      <c r="C170" s="709" t="s">
        <v>2870</v>
      </c>
      <c r="D170" s="709" t="s">
        <v>2870</v>
      </c>
    </row>
    <row r="171" s="329" customFormat="1" ht="20.25" spans="1:4">
      <c r="A171" s="713" t="s">
        <v>3589</v>
      </c>
      <c r="B171" s="708" t="s">
        <v>668</v>
      </c>
      <c r="C171" s="709" t="s">
        <v>2871</v>
      </c>
      <c r="D171" s="709" t="s">
        <v>2871</v>
      </c>
    </row>
    <row r="172" s="329" customFormat="1" ht="20.25" spans="1:4">
      <c r="A172" s="713" t="s">
        <v>3457</v>
      </c>
      <c r="B172" s="708" t="s">
        <v>644</v>
      </c>
      <c r="C172" s="709" t="s">
        <v>2871</v>
      </c>
      <c r="D172" s="709" t="s">
        <v>2871</v>
      </c>
    </row>
    <row r="173" s="329" customFormat="1" ht="20.25" spans="1:4">
      <c r="A173" s="713" t="s">
        <v>3561</v>
      </c>
      <c r="B173" s="708" t="s">
        <v>700</v>
      </c>
      <c r="C173" s="709" t="s">
        <v>2871</v>
      </c>
      <c r="D173" s="709" t="s">
        <v>2871</v>
      </c>
    </row>
    <row r="174" s="329" customFormat="1" ht="20.25" spans="1:4">
      <c r="A174" s="713" t="s">
        <v>2976</v>
      </c>
      <c r="B174" s="708" t="s">
        <v>652</v>
      </c>
      <c r="C174" s="709" t="s">
        <v>2871</v>
      </c>
      <c r="D174" s="709" t="s">
        <v>2871</v>
      </c>
    </row>
    <row r="175" s="329" customFormat="1" ht="20.25" spans="1:4">
      <c r="A175" s="713" t="s">
        <v>3176</v>
      </c>
      <c r="B175" s="708" t="s">
        <v>660</v>
      </c>
      <c r="C175" s="709" t="s">
        <v>2871</v>
      </c>
      <c r="D175" s="709" t="s">
        <v>2871</v>
      </c>
    </row>
    <row r="176" s="329" customFormat="1" ht="20.25" spans="1:4">
      <c r="A176" s="713" t="s">
        <v>3604</v>
      </c>
      <c r="B176" s="708" t="s">
        <v>684</v>
      </c>
      <c r="C176" s="709" t="s">
        <v>2871</v>
      </c>
      <c r="D176" s="709" t="s">
        <v>2871</v>
      </c>
    </row>
    <row r="177" s="329" customFormat="1" ht="20.25" spans="1:4">
      <c r="A177" s="713" t="s">
        <v>3547</v>
      </c>
      <c r="B177" s="708" t="s">
        <v>337</v>
      </c>
      <c r="C177" s="709" t="s">
        <v>2871</v>
      </c>
      <c r="D177" s="709" t="s">
        <v>2871</v>
      </c>
    </row>
    <row r="178" s="329" customFormat="1" ht="20.25" spans="1:4">
      <c r="A178" s="713" t="s">
        <v>3208</v>
      </c>
      <c r="B178" s="714" t="s">
        <v>290</v>
      </c>
      <c r="C178" s="709" t="s">
        <v>2873</v>
      </c>
      <c r="D178" s="709" t="s">
        <v>2873</v>
      </c>
    </row>
    <row r="179" s="329" customFormat="1" ht="20.25" spans="1:4">
      <c r="A179" s="713" t="s">
        <v>3175</v>
      </c>
      <c r="B179" s="714" t="s">
        <v>721</v>
      </c>
      <c r="C179" s="709" t="s">
        <v>2873</v>
      </c>
      <c r="D179" s="709" t="s">
        <v>2873</v>
      </c>
    </row>
    <row r="180" s="329" customFormat="1" ht="20.25" spans="1:4">
      <c r="A180" s="713" t="s">
        <v>3614</v>
      </c>
      <c r="B180" s="714" t="s">
        <v>331</v>
      </c>
      <c r="C180" s="709" t="s">
        <v>2873</v>
      </c>
      <c r="D180" s="709" t="s">
        <v>2873</v>
      </c>
    </row>
    <row r="181" s="329" customFormat="1" ht="20.25" spans="1:4">
      <c r="A181" s="713" t="s">
        <v>3615</v>
      </c>
      <c r="B181" s="708" t="s">
        <v>708</v>
      </c>
      <c r="C181" s="709" t="s">
        <v>2873</v>
      </c>
      <c r="D181" s="709" t="s">
        <v>2873</v>
      </c>
    </row>
    <row r="182" s="329" customFormat="1" ht="20.25" spans="1:4">
      <c r="A182" s="713" t="s">
        <v>3050</v>
      </c>
      <c r="B182" s="708" t="s">
        <v>715</v>
      </c>
      <c r="C182" s="709" t="s">
        <v>2873</v>
      </c>
      <c r="D182" s="709" t="s">
        <v>2873</v>
      </c>
    </row>
    <row r="183" s="329" customFormat="1" ht="20.25" spans="1:4">
      <c r="A183" s="713" t="s">
        <v>3616</v>
      </c>
      <c r="B183" s="708" t="s">
        <v>2498</v>
      </c>
      <c r="C183" s="709" t="s">
        <v>2873</v>
      </c>
      <c r="D183" s="709" t="s">
        <v>2873</v>
      </c>
    </row>
    <row r="184" s="329" customFormat="1" ht="20.25" spans="1:4">
      <c r="A184" s="713" t="s">
        <v>3617</v>
      </c>
      <c r="B184" s="708" t="s">
        <v>919</v>
      </c>
      <c r="C184" s="709" t="s">
        <v>2873</v>
      </c>
      <c r="D184" s="709" t="s">
        <v>2873</v>
      </c>
    </row>
    <row r="185" s="329" customFormat="1" ht="20.25" spans="1:4">
      <c r="A185" s="713" t="s">
        <v>3618</v>
      </c>
      <c r="B185" s="708" t="s">
        <v>323</v>
      </c>
      <c r="C185" s="709" t="s">
        <v>2873</v>
      </c>
      <c r="D185" s="709" t="s">
        <v>2873</v>
      </c>
    </row>
    <row r="186" s="329" customFormat="1" ht="20.25" spans="1:4">
      <c r="A186" s="713" t="s">
        <v>3619</v>
      </c>
      <c r="B186" s="708" t="s">
        <v>345</v>
      </c>
      <c r="C186" s="709" t="s">
        <v>2873</v>
      </c>
      <c r="D186" s="709" t="s">
        <v>2873</v>
      </c>
    </row>
    <row r="187" s="329" customFormat="1" ht="20.25" spans="1:4">
      <c r="A187" s="713" t="s">
        <v>3620</v>
      </c>
      <c r="B187" s="708" t="s">
        <v>352</v>
      </c>
      <c r="C187" s="709" t="s">
        <v>2873</v>
      </c>
      <c r="D187" s="709" t="s">
        <v>2873</v>
      </c>
    </row>
    <row r="188" s="329" customFormat="1" ht="20.25" spans="1:4">
      <c r="A188" s="713" t="s">
        <v>3621</v>
      </c>
      <c r="B188" s="708" t="s">
        <v>676</v>
      </c>
      <c r="C188" s="709" t="s">
        <v>2873</v>
      </c>
      <c r="D188" s="709" t="s">
        <v>2873</v>
      </c>
    </row>
    <row r="189" s="329" customFormat="1" ht="20.25" spans="1:4">
      <c r="A189" s="713" t="s">
        <v>3622</v>
      </c>
      <c r="B189" s="708" t="s">
        <v>228</v>
      </c>
      <c r="C189" s="709" t="s">
        <v>2874</v>
      </c>
      <c r="D189" s="709" t="s">
        <v>2874</v>
      </c>
    </row>
    <row r="190" s="329" customFormat="1" ht="20.25" spans="1:4">
      <c r="A190" s="713" t="s">
        <v>3623</v>
      </c>
      <c r="B190" s="708" t="s">
        <v>229</v>
      </c>
      <c r="C190" s="709" t="s">
        <v>2874</v>
      </c>
      <c r="D190" s="709" t="s">
        <v>2874</v>
      </c>
    </row>
    <row r="191" s="329" customFormat="1" ht="20.25" spans="1:4">
      <c r="A191" s="713" t="s">
        <v>3624</v>
      </c>
      <c r="B191" s="708" t="s">
        <v>602</v>
      </c>
      <c r="C191" s="709" t="s">
        <v>2875</v>
      </c>
      <c r="D191" s="709" t="s">
        <v>2875</v>
      </c>
    </row>
    <row r="192" s="329" customFormat="1" ht="20.25" spans="1:4">
      <c r="A192" s="713" t="s">
        <v>3625</v>
      </c>
      <c r="B192" s="708" t="s">
        <v>222</v>
      </c>
      <c r="C192" s="709" t="s">
        <v>2876</v>
      </c>
      <c r="D192" s="709" t="s">
        <v>2876</v>
      </c>
    </row>
    <row r="193" s="329" customFormat="1" ht="20.25" spans="1:4">
      <c r="A193" s="713" t="s">
        <v>3065</v>
      </c>
      <c r="B193" s="708" t="s">
        <v>313</v>
      </c>
      <c r="C193" s="709" t="s">
        <v>2877</v>
      </c>
      <c r="D193" s="709" t="s">
        <v>2877</v>
      </c>
    </row>
    <row r="194" s="329" customFormat="1" ht="20.25" spans="1:4">
      <c r="A194" s="713" t="s">
        <v>3626</v>
      </c>
      <c r="B194" s="708" t="s">
        <v>343</v>
      </c>
      <c r="C194" s="709" t="s">
        <v>2878</v>
      </c>
      <c r="D194" s="709" t="s">
        <v>2878</v>
      </c>
    </row>
    <row r="195" s="329" customFormat="1" ht="20.25" spans="1:4">
      <c r="A195" s="713" t="s">
        <v>3627</v>
      </c>
      <c r="B195" s="708" t="s">
        <v>321</v>
      </c>
      <c r="C195" s="709" t="s">
        <v>2879</v>
      </c>
      <c r="D195" s="709" t="s">
        <v>2879</v>
      </c>
    </row>
    <row r="196" s="329" customFormat="1" ht="20.25" spans="1:4">
      <c r="A196" s="713" t="s">
        <v>3628</v>
      </c>
      <c r="B196" s="708" t="s">
        <v>380</v>
      </c>
      <c r="C196" s="709" t="s">
        <v>2880</v>
      </c>
      <c r="D196" s="709" t="s">
        <v>2880</v>
      </c>
    </row>
    <row r="197" s="329" customFormat="1" ht="20.25" spans="1:4">
      <c r="A197" s="713" t="s">
        <v>3059</v>
      </c>
      <c r="B197" s="708" t="s">
        <v>358</v>
      </c>
      <c r="C197" s="709" t="s">
        <v>2881</v>
      </c>
      <c r="D197" s="713" t="s">
        <v>2881</v>
      </c>
    </row>
    <row r="198" s="329" customFormat="1" ht="20.25" spans="1:4">
      <c r="A198" s="713" t="s">
        <v>3629</v>
      </c>
      <c r="B198" s="714" t="s">
        <v>366</v>
      </c>
      <c r="C198" s="709" t="s">
        <v>2881</v>
      </c>
      <c r="D198" s="713" t="s">
        <v>2881</v>
      </c>
    </row>
    <row r="199" s="329" customFormat="1" ht="20.25" spans="1:4">
      <c r="A199" s="713" t="s">
        <v>3071</v>
      </c>
      <c r="B199" s="708" t="s">
        <v>2455</v>
      </c>
      <c r="C199" s="709" t="s">
        <v>3387</v>
      </c>
      <c r="D199" s="709" t="s">
        <v>3387</v>
      </c>
    </row>
    <row r="200" s="329" customFormat="1" ht="20.25" spans="1:4">
      <c r="A200" s="713" t="s">
        <v>3630</v>
      </c>
      <c r="B200" s="708" t="s">
        <v>335</v>
      </c>
      <c r="C200" s="709" t="s">
        <v>2882</v>
      </c>
      <c r="D200" s="709" t="s">
        <v>2882</v>
      </c>
    </row>
    <row r="201" s="329" customFormat="1" ht="20.25" spans="1:4">
      <c r="A201" s="718" t="s">
        <v>3073</v>
      </c>
      <c r="B201" s="708" t="s">
        <v>329</v>
      </c>
      <c r="C201" s="709" t="s">
        <v>2883</v>
      </c>
      <c r="D201" s="709" t="s">
        <v>2883</v>
      </c>
    </row>
    <row r="202" s="329" customFormat="1" ht="20.25" spans="1:4">
      <c r="A202" s="713" t="s">
        <v>3075</v>
      </c>
      <c r="B202" s="708" t="s">
        <v>824</v>
      </c>
      <c r="C202" s="709" t="s">
        <v>2884</v>
      </c>
      <c r="D202" s="709" t="s">
        <v>2884</v>
      </c>
    </row>
    <row r="203" s="329" customFormat="1" ht="20.25" spans="1:4">
      <c r="A203" s="713" t="s">
        <v>3631</v>
      </c>
      <c r="B203" s="708" t="s">
        <v>3632</v>
      </c>
      <c r="C203" s="709">
        <v>1</v>
      </c>
      <c r="D203" s="709">
        <v>1</v>
      </c>
    </row>
    <row r="204" s="329" customFormat="1" ht="20.25" spans="1:4">
      <c r="A204" s="713" t="s">
        <v>3633</v>
      </c>
      <c r="B204" s="708" t="s">
        <v>3634</v>
      </c>
      <c r="C204" s="709">
        <v>2</v>
      </c>
      <c r="D204" s="709">
        <v>2</v>
      </c>
    </row>
  </sheetData>
  <mergeCells count="1">
    <mergeCell ref="A1:D1"/>
  </mergeCells>
  <hyperlinks>
    <hyperlink ref="E1" location="报价导航!A1" display="返回目录"/>
  </hyperlinks>
  <pageMargins left="0.699305555555556" right="0.699305555555556"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J54"/>
  <sheetViews>
    <sheetView workbookViewId="0">
      <selection activeCell="G15" sqref="G15"/>
    </sheetView>
  </sheetViews>
  <sheetFormatPr defaultColWidth="9" defaultRowHeight="14.25"/>
  <cols>
    <col min="2" max="2" width="27.375" customWidth="1"/>
    <col min="3" max="4" width="11.375" customWidth="1"/>
    <col min="5" max="5" width="12.375" customWidth="1"/>
    <col min="6" max="6" width="14.875" customWidth="1"/>
    <col min="7" max="7" width="12.625" customWidth="1"/>
    <col min="8" max="8" width="14.75" customWidth="1"/>
    <col min="9" max="9" width="11.625" customWidth="1"/>
  </cols>
  <sheetData>
    <row r="1" ht="33.75" spans="1:10">
      <c r="A1" s="581" t="s">
        <v>95</v>
      </c>
      <c r="B1" s="581"/>
      <c r="C1" s="581"/>
      <c r="D1" s="581"/>
      <c r="E1" s="581"/>
      <c r="F1" s="581"/>
      <c r="G1" s="581"/>
      <c r="H1" s="581"/>
      <c r="I1" s="581"/>
      <c r="J1" s="581"/>
    </row>
    <row r="2" ht="18.75" spans="1:10">
      <c r="A2" s="32" t="s">
        <v>216</v>
      </c>
      <c r="B2" s="32"/>
      <c r="C2" s="32"/>
      <c r="D2" s="32"/>
      <c r="E2" s="32"/>
      <c r="F2" s="32"/>
      <c r="G2" s="32"/>
      <c r="H2" s="32"/>
      <c r="I2" s="32"/>
      <c r="J2" s="32"/>
    </row>
    <row r="3" spans="1:10">
      <c r="A3" s="691"/>
      <c r="B3" s="583" t="s">
        <v>3326</v>
      </c>
      <c r="C3" s="583"/>
      <c r="D3" s="583"/>
      <c r="E3" s="583"/>
      <c r="F3" s="583"/>
      <c r="G3" s="583"/>
      <c r="H3" s="583"/>
      <c r="I3" s="583"/>
      <c r="J3" s="583"/>
    </row>
    <row r="4" ht="35.25" spans="1:10">
      <c r="A4" s="692" t="s">
        <v>3635</v>
      </c>
      <c r="B4" s="693"/>
      <c r="C4" s="693"/>
      <c r="D4" s="693"/>
      <c r="E4" s="693"/>
      <c r="F4" s="694"/>
      <c r="G4" s="695"/>
      <c r="H4" s="696" t="s">
        <v>99</v>
      </c>
      <c r="I4" s="695"/>
      <c r="J4" s="702" t="s">
        <v>2446</v>
      </c>
    </row>
    <row r="5" ht="16.5" spans="1:10">
      <c r="A5" s="697" t="s">
        <v>729</v>
      </c>
      <c r="B5" s="698" t="s">
        <v>3328</v>
      </c>
      <c r="C5" s="699" t="s">
        <v>3329</v>
      </c>
      <c r="D5" s="699" t="s">
        <v>3636</v>
      </c>
      <c r="E5" s="699" t="s">
        <v>3637</v>
      </c>
      <c r="F5" s="699" t="s">
        <v>3638</v>
      </c>
      <c r="G5" s="700" t="s">
        <v>3333</v>
      </c>
      <c r="H5" s="700" t="s">
        <v>3334</v>
      </c>
      <c r="I5" s="700" t="s">
        <v>2760</v>
      </c>
      <c r="J5" s="703"/>
    </row>
    <row r="6" ht="18" spans="1:10">
      <c r="A6" s="593">
        <v>1</v>
      </c>
      <c r="B6" s="594" t="s">
        <v>859</v>
      </c>
      <c r="C6" s="599" t="s">
        <v>251</v>
      </c>
      <c r="D6" s="599" t="s">
        <v>251</v>
      </c>
      <c r="E6" s="599" t="s">
        <v>251</v>
      </c>
      <c r="F6" s="599" t="s">
        <v>251</v>
      </c>
      <c r="G6" s="599" t="s">
        <v>251</v>
      </c>
      <c r="H6" s="599" t="s">
        <v>251</v>
      </c>
      <c r="I6" s="599" t="s">
        <v>251</v>
      </c>
      <c r="J6" s="703"/>
    </row>
    <row r="7" ht="18" spans="1:10">
      <c r="A7" s="593">
        <v>2</v>
      </c>
      <c r="B7" s="594" t="s">
        <v>3335</v>
      </c>
      <c r="C7" s="599" t="s">
        <v>251</v>
      </c>
      <c r="D7" s="599" t="s">
        <v>251</v>
      </c>
      <c r="E7" s="599" t="s">
        <v>251</v>
      </c>
      <c r="F7" s="599" t="s">
        <v>251</v>
      </c>
      <c r="G7" s="599" t="s">
        <v>251</v>
      </c>
      <c r="H7" s="599" t="s">
        <v>251</v>
      </c>
      <c r="I7" s="599" t="s">
        <v>251</v>
      </c>
      <c r="J7" s="703"/>
    </row>
    <row r="8" ht="18" spans="1:10">
      <c r="A8" s="593">
        <v>3</v>
      </c>
      <c r="B8" s="663" t="s">
        <v>228</v>
      </c>
      <c r="C8" s="599" t="s">
        <v>251</v>
      </c>
      <c r="D8" s="599" t="s">
        <v>251</v>
      </c>
      <c r="E8" s="599" t="s">
        <v>251</v>
      </c>
      <c r="F8" s="599" t="s">
        <v>251</v>
      </c>
      <c r="G8" s="599" t="s">
        <v>251</v>
      </c>
      <c r="H8" s="599" t="s">
        <v>251</v>
      </c>
      <c r="I8" s="599" t="s">
        <v>251</v>
      </c>
      <c r="J8" s="703"/>
    </row>
    <row r="9" ht="18" spans="1:10">
      <c r="A9" s="593">
        <v>4</v>
      </c>
      <c r="B9" s="664" t="s">
        <v>229</v>
      </c>
      <c r="C9" s="599" t="s">
        <v>251</v>
      </c>
      <c r="D9" s="599" t="s">
        <v>251</v>
      </c>
      <c r="E9" s="599" t="s">
        <v>251</v>
      </c>
      <c r="F9" s="599" t="s">
        <v>251</v>
      </c>
      <c r="G9" s="599" t="s">
        <v>251</v>
      </c>
      <c r="H9" s="599" t="s">
        <v>251</v>
      </c>
      <c r="I9" s="599" t="s">
        <v>251</v>
      </c>
      <c r="J9" s="703"/>
    </row>
    <row r="10" ht="18" spans="1:10">
      <c r="A10" s="593">
        <v>6</v>
      </c>
      <c r="B10" s="665" t="s">
        <v>622</v>
      </c>
      <c r="C10" s="599" t="s">
        <v>251</v>
      </c>
      <c r="D10" s="599" t="s">
        <v>251</v>
      </c>
      <c r="E10" s="599" t="s">
        <v>251</v>
      </c>
      <c r="F10" s="599" t="s">
        <v>251</v>
      </c>
      <c r="G10" s="599" t="s">
        <v>251</v>
      </c>
      <c r="H10" s="599" t="s">
        <v>251</v>
      </c>
      <c r="I10" s="599" t="s">
        <v>251</v>
      </c>
      <c r="J10" s="703"/>
    </row>
    <row r="11" ht="18" spans="1:10">
      <c r="A11" s="593">
        <v>5</v>
      </c>
      <c r="B11" s="664" t="s">
        <v>602</v>
      </c>
      <c r="C11" s="599" t="s">
        <v>251</v>
      </c>
      <c r="D11" s="599" t="s">
        <v>251</v>
      </c>
      <c r="E11" s="599" t="s">
        <v>251</v>
      </c>
      <c r="F11" s="599" t="s">
        <v>251</v>
      </c>
      <c r="G11" s="599" t="s">
        <v>251</v>
      </c>
      <c r="H11" s="599" t="s">
        <v>251</v>
      </c>
      <c r="I11" s="599" t="s">
        <v>251</v>
      </c>
      <c r="J11" s="703"/>
    </row>
    <row r="12" ht="91" customHeight="1" spans="1:10">
      <c r="A12" s="593">
        <v>7</v>
      </c>
      <c r="B12" s="667" t="s">
        <v>3639</v>
      </c>
      <c r="C12" s="701">
        <v>36.06</v>
      </c>
      <c r="D12" s="701">
        <v>36.06</v>
      </c>
      <c r="E12" s="701">
        <v>36.06</v>
      </c>
      <c r="F12" s="701">
        <v>36.06</v>
      </c>
      <c r="G12" s="599" t="s">
        <v>251</v>
      </c>
      <c r="H12" s="599" t="s">
        <v>251</v>
      </c>
      <c r="I12" s="599" t="s">
        <v>251</v>
      </c>
      <c r="J12" s="703"/>
    </row>
    <row r="13" ht="60" customHeight="1" spans="1:10">
      <c r="A13" s="593">
        <v>8</v>
      </c>
      <c r="B13" s="669" t="s">
        <v>3640</v>
      </c>
      <c r="C13" s="674" t="s">
        <v>251</v>
      </c>
      <c r="D13" s="674" t="s">
        <v>251</v>
      </c>
      <c r="E13" s="674" t="s">
        <v>251</v>
      </c>
      <c r="F13" s="674" t="s">
        <v>251</v>
      </c>
      <c r="G13" s="674" t="s">
        <v>251</v>
      </c>
      <c r="H13" s="674" t="s">
        <v>251</v>
      </c>
      <c r="I13" s="674" t="s">
        <v>251</v>
      </c>
      <c r="J13" s="703"/>
    </row>
    <row r="14" ht="23" customHeight="1" spans="1:10">
      <c r="A14" s="593">
        <v>9</v>
      </c>
      <c r="B14" s="667" t="s">
        <v>717</v>
      </c>
      <c r="C14" s="701">
        <v>38.44</v>
      </c>
      <c r="D14" s="701">
        <v>37.61</v>
      </c>
      <c r="E14" s="701">
        <v>37.61</v>
      </c>
      <c r="F14" s="701">
        <v>37.61</v>
      </c>
      <c r="G14" s="599" t="s">
        <v>251</v>
      </c>
      <c r="H14" s="599" t="s">
        <v>251</v>
      </c>
      <c r="I14" s="599" t="s">
        <v>251</v>
      </c>
      <c r="J14" s="703"/>
    </row>
    <row r="15" ht="75" customHeight="1" spans="1:10">
      <c r="A15" s="593">
        <v>10</v>
      </c>
      <c r="B15" s="671" t="s">
        <v>3641</v>
      </c>
      <c r="C15" s="701">
        <v>38.44</v>
      </c>
      <c r="D15" s="701">
        <v>37.61</v>
      </c>
      <c r="E15" s="701">
        <v>37.61</v>
      </c>
      <c r="F15" s="701">
        <v>37.61</v>
      </c>
      <c r="G15" s="599" t="s">
        <v>251</v>
      </c>
      <c r="H15" s="599" t="s">
        <v>251</v>
      </c>
      <c r="I15" s="599" t="s">
        <v>251</v>
      </c>
      <c r="J15" s="703"/>
    </row>
    <row r="16" ht="25" customHeight="1" spans="1:10">
      <c r="A16" s="593">
        <v>11</v>
      </c>
      <c r="B16" s="672" t="s">
        <v>824</v>
      </c>
      <c r="C16" s="599" t="s">
        <v>251</v>
      </c>
      <c r="D16" s="599" t="s">
        <v>251</v>
      </c>
      <c r="E16" s="599" t="s">
        <v>251</v>
      </c>
      <c r="F16" s="599" t="s">
        <v>251</v>
      </c>
      <c r="G16" s="599" t="s">
        <v>251</v>
      </c>
      <c r="H16" s="599" t="s">
        <v>251</v>
      </c>
      <c r="I16" s="599" t="s">
        <v>251</v>
      </c>
      <c r="J16" s="703"/>
    </row>
    <row r="17" ht="25" customHeight="1" spans="1:10">
      <c r="A17" s="593">
        <v>12</v>
      </c>
      <c r="B17" s="672" t="s">
        <v>313</v>
      </c>
      <c r="C17" s="599" t="s">
        <v>251</v>
      </c>
      <c r="D17" s="599" t="s">
        <v>251</v>
      </c>
      <c r="E17" s="599" t="s">
        <v>251</v>
      </c>
      <c r="F17" s="599" t="s">
        <v>251</v>
      </c>
      <c r="G17" s="599" t="s">
        <v>251</v>
      </c>
      <c r="H17" s="599" t="s">
        <v>251</v>
      </c>
      <c r="I17" s="599" t="s">
        <v>251</v>
      </c>
      <c r="J17" s="703"/>
    </row>
    <row r="18" ht="25" customHeight="1" spans="1:10">
      <c r="A18" s="593">
        <v>13</v>
      </c>
      <c r="B18" s="672" t="s">
        <v>329</v>
      </c>
      <c r="C18" s="599" t="s">
        <v>251</v>
      </c>
      <c r="D18" s="599" t="s">
        <v>251</v>
      </c>
      <c r="E18" s="599" t="s">
        <v>251</v>
      </c>
      <c r="F18" s="599" t="s">
        <v>251</v>
      </c>
      <c r="G18" s="599" t="s">
        <v>251</v>
      </c>
      <c r="H18" s="599" t="s">
        <v>251</v>
      </c>
      <c r="I18" s="599" t="s">
        <v>251</v>
      </c>
      <c r="J18" s="703"/>
    </row>
    <row r="19" ht="25" customHeight="1" spans="1:10">
      <c r="A19" s="593">
        <v>14</v>
      </c>
      <c r="B19" s="678" t="s">
        <v>343</v>
      </c>
      <c r="C19" s="599" t="s">
        <v>251</v>
      </c>
      <c r="D19" s="599" t="s">
        <v>251</v>
      </c>
      <c r="E19" s="599" t="s">
        <v>251</v>
      </c>
      <c r="F19" s="599" t="s">
        <v>251</v>
      </c>
      <c r="G19" s="599" t="s">
        <v>251</v>
      </c>
      <c r="H19" s="599" t="s">
        <v>251</v>
      </c>
      <c r="I19" s="599" t="s">
        <v>251</v>
      </c>
      <c r="J19" s="703"/>
    </row>
    <row r="20" ht="18" customHeight="1" spans="1:10">
      <c r="A20" s="593">
        <v>15</v>
      </c>
      <c r="B20" s="678" t="s">
        <v>380</v>
      </c>
      <c r="C20" s="599" t="s">
        <v>251</v>
      </c>
      <c r="D20" s="599" t="s">
        <v>251</v>
      </c>
      <c r="E20" s="599" t="s">
        <v>251</v>
      </c>
      <c r="F20" s="599" t="s">
        <v>251</v>
      </c>
      <c r="G20" s="599" t="s">
        <v>251</v>
      </c>
      <c r="H20" s="599" t="s">
        <v>251</v>
      </c>
      <c r="I20" s="599" t="s">
        <v>251</v>
      </c>
      <c r="J20" s="703"/>
    </row>
    <row r="21" ht="19" customHeight="1" spans="1:10">
      <c r="A21" s="593">
        <v>16</v>
      </c>
      <c r="B21" s="678" t="s">
        <v>222</v>
      </c>
      <c r="C21" s="599" t="s">
        <v>251</v>
      </c>
      <c r="D21" s="599" t="s">
        <v>251</v>
      </c>
      <c r="E21" s="599" t="s">
        <v>251</v>
      </c>
      <c r="F21" s="599" t="s">
        <v>251</v>
      </c>
      <c r="G21" s="599" t="s">
        <v>251</v>
      </c>
      <c r="H21" s="599" t="s">
        <v>251</v>
      </c>
      <c r="I21" s="599" t="s">
        <v>251</v>
      </c>
      <c r="J21" s="703"/>
    </row>
    <row r="22" ht="19" customHeight="1" spans="1:10">
      <c r="A22" s="593">
        <v>17</v>
      </c>
      <c r="B22" s="678" t="s">
        <v>396</v>
      </c>
      <c r="C22" s="599" t="s">
        <v>251</v>
      </c>
      <c r="D22" s="599" t="s">
        <v>251</v>
      </c>
      <c r="E22" s="599" t="s">
        <v>251</v>
      </c>
      <c r="F22" s="599" t="s">
        <v>251</v>
      </c>
      <c r="G22" s="599" t="s">
        <v>251</v>
      </c>
      <c r="H22" s="599" t="s">
        <v>251</v>
      </c>
      <c r="I22" s="599" t="s">
        <v>251</v>
      </c>
      <c r="J22" s="703"/>
    </row>
    <row r="23" ht="23" customHeight="1" spans="1:10">
      <c r="A23" s="593">
        <v>18</v>
      </c>
      <c r="B23" s="678" t="s">
        <v>321</v>
      </c>
      <c r="C23" s="599" t="s">
        <v>251</v>
      </c>
      <c r="D23" s="599" t="s">
        <v>251</v>
      </c>
      <c r="E23" s="599" t="s">
        <v>251</v>
      </c>
      <c r="F23" s="599" t="s">
        <v>251</v>
      </c>
      <c r="G23" s="599" t="s">
        <v>251</v>
      </c>
      <c r="H23" s="599" t="s">
        <v>251</v>
      </c>
      <c r="I23" s="599" t="s">
        <v>251</v>
      </c>
      <c r="J23" s="703"/>
    </row>
    <row r="24" ht="26" customHeight="1" spans="1:10">
      <c r="A24" s="681" t="s">
        <v>3642</v>
      </c>
      <c r="B24" s="682"/>
      <c r="C24" s="682"/>
      <c r="D24" s="682"/>
      <c r="E24" s="682"/>
      <c r="F24" s="682"/>
      <c r="G24" s="682"/>
      <c r="H24" s="682"/>
      <c r="I24" s="682"/>
      <c r="J24" s="613"/>
    </row>
    <row r="25" spans="1:10">
      <c r="A25" s="683" t="s">
        <v>3643</v>
      </c>
      <c r="B25" s="684"/>
      <c r="C25" s="684"/>
      <c r="D25" s="684"/>
      <c r="E25" s="684"/>
      <c r="F25" s="684"/>
      <c r="G25" s="684"/>
      <c r="H25" s="684"/>
      <c r="I25" s="684"/>
      <c r="J25" s="613"/>
    </row>
    <row r="26" ht="37" customHeight="1" spans="1:10">
      <c r="A26" s="685" t="s">
        <v>3644</v>
      </c>
      <c r="B26" s="682"/>
      <c r="C26" s="682"/>
      <c r="D26" s="682"/>
      <c r="E26" s="682"/>
      <c r="F26" s="682"/>
      <c r="G26" s="682"/>
      <c r="H26" s="682"/>
      <c r="I26" s="682"/>
      <c r="J26" s="613"/>
    </row>
    <row r="27" spans="1:10">
      <c r="A27" s="686" t="s">
        <v>3645</v>
      </c>
      <c r="B27" s="687"/>
      <c r="C27" s="687"/>
      <c r="D27" s="687"/>
      <c r="E27" s="687"/>
      <c r="F27" s="687"/>
      <c r="G27" s="687"/>
      <c r="H27" s="687"/>
      <c r="I27" s="687"/>
      <c r="J27" s="613"/>
    </row>
    <row r="28" ht="16.5" spans="1:10">
      <c r="A28" s="688" t="s">
        <v>3646</v>
      </c>
      <c r="B28" s="688"/>
      <c r="C28" s="688"/>
      <c r="D28" s="688"/>
      <c r="E28" s="688"/>
      <c r="F28" s="688"/>
      <c r="G28" s="688"/>
      <c r="H28" s="688"/>
      <c r="I28" s="688"/>
      <c r="J28" s="613"/>
    </row>
    <row r="29" ht="15" spans="1:10">
      <c r="A29" s="689" t="s">
        <v>3647</v>
      </c>
      <c r="B29" s="689"/>
      <c r="C29" s="689"/>
      <c r="D29" s="689"/>
      <c r="E29" s="638"/>
      <c r="F29" s="638"/>
      <c r="G29" s="613"/>
      <c r="H29" s="613"/>
      <c r="I29" s="613"/>
      <c r="J29" s="613"/>
    </row>
    <row r="30" ht="16.5" spans="1:10">
      <c r="A30" s="638" t="s">
        <v>3648</v>
      </c>
      <c r="B30" s="638"/>
      <c r="C30" s="638"/>
      <c r="D30" s="638"/>
      <c r="E30" s="638"/>
      <c r="F30" s="638"/>
      <c r="G30" s="613"/>
      <c r="H30" s="613"/>
      <c r="I30" s="613"/>
      <c r="J30" s="613"/>
    </row>
    <row r="31" ht="16.5" spans="1:10">
      <c r="A31" s="644" t="s">
        <v>3649</v>
      </c>
      <c r="B31" s="644"/>
      <c r="C31" s="644"/>
      <c r="D31" s="644"/>
      <c r="E31" s="638"/>
      <c r="F31" s="638"/>
      <c r="G31" s="613"/>
      <c r="H31" s="613"/>
      <c r="I31" s="613"/>
      <c r="J31" s="613"/>
    </row>
    <row r="32" ht="16.5" spans="1:10">
      <c r="A32" s="637" t="s">
        <v>3650</v>
      </c>
      <c r="B32" s="638"/>
      <c r="C32" s="638"/>
      <c r="D32" s="638"/>
      <c r="E32" s="638"/>
      <c r="F32" s="638"/>
      <c r="G32" s="613"/>
      <c r="H32" s="613"/>
      <c r="I32" s="613"/>
      <c r="J32" s="613"/>
    </row>
    <row r="33" ht="15" spans="1:10">
      <c r="A33" s="639" t="s">
        <v>3651</v>
      </c>
      <c r="B33" s="639"/>
      <c r="C33" s="639"/>
      <c r="D33" s="639"/>
      <c r="E33" s="639"/>
      <c r="F33" s="639"/>
      <c r="G33" s="613"/>
      <c r="H33" s="613"/>
      <c r="I33" s="613"/>
      <c r="J33" s="613"/>
    </row>
    <row r="34" ht="15" spans="1:10">
      <c r="A34" s="640" t="s">
        <v>3652</v>
      </c>
      <c r="B34" s="640"/>
      <c r="C34" s="640"/>
      <c r="D34" s="640"/>
      <c r="E34" s="640"/>
      <c r="F34" s="640"/>
      <c r="G34" s="613"/>
      <c r="H34" s="613"/>
      <c r="I34" s="613"/>
      <c r="J34" s="613"/>
    </row>
    <row r="35" ht="16.5" spans="1:10">
      <c r="A35" s="637" t="s">
        <v>3653</v>
      </c>
      <c r="B35" s="638"/>
      <c r="C35" s="638"/>
      <c r="D35" s="638"/>
      <c r="E35" s="638"/>
      <c r="F35" s="638"/>
      <c r="G35" s="613"/>
      <c r="H35" s="613"/>
      <c r="I35" s="613"/>
      <c r="J35" s="613"/>
    </row>
    <row r="36" ht="16.5" spans="1:10">
      <c r="A36" s="638" t="s">
        <v>3654</v>
      </c>
      <c r="B36" s="638"/>
      <c r="C36" s="638"/>
      <c r="D36" s="638"/>
      <c r="E36" s="638"/>
      <c r="F36" s="638"/>
      <c r="G36" s="613"/>
      <c r="H36" s="613"/>
      <c r="I36" s="613"/>
      <c r="J36" s="613"/>
    </row>
    <row r="37" ht="16.5" spans="1:10">
      <c r="A37" s="638" t="s">
        <v>3655</v>
      </c>
      <c r="B37" s="638"/>
      <c r="C37" s="638"/>
      <c r="D37" s="638"/>
      <c r="E37" s="638"/>
      <c r="F37" s="638"/>
      <c r="G37" s="613"/>
      <c r="H37" s="613"/>
      <c r="I37" s="613"/>
      <c r="J37" s="613"/>
    </row>
    <row r="38" ht="15" spans="1:10">
      <c r="A38" s="638" t="s">
        <v>3656</v>
      </c>
      <c r="B38" s="638"/>
      <c r="C38" s="638"/>
      <c r="D38" s="638"/>
      <c r="E38" s="638"/>
      <c r="F38" s="638"/>
      <c r="G38" s="613"/>
      <c r="H38" s="613"/>
      <c r="I38" s="613"/>
      <c r="J38" s="613"/>
    </row>
    <row r="39" ht="15" spans="1:10">
      <c r="A39" s="640" t="s">
        <v>3657</v>
      </c>
      <c r="B39" s="640"/>
      <c r="C39" s="640"/>
      <c r="D39" s="640"/>
      <c r="E39" s="640"/>
      <c r="F39" s="640"/>
      <c r="G39" s="613"/>
      <c r="H39" s="613"/>
      <c r="I39" s="613"/>
      <c r="J39" s="613"/>
    </row>
    <row r="40" ht="16.5" spans="1:10">
      <c r="A40" s="638" t="s">
        <v>3658</v>
      </c>
      <c r="B40" s="638"/>
      <c r="C40" s="638"/>
      <c r="D40" s="638"/>
      <c r="E40" s="638"/>
      <c r="F40" s="638"/>
      <c r="G40" s="613"/>
      <c r="H40" s="613"/>
      <c r="I40" s="613"/>
      <c r="J40" s="613"/>
    </row>
    <row r="41" ht="15" spans="1:10">
      <c r="A41" s="637" t="s">
        <v>3659</v>
      </c>
      <c r="B41" s="638"/>
      <c r="C41" s="638"/>
      <c r="D41" s="638"/>
      <c r="E41" s="638"/>
      <c r="F41" s="638"/>
      <c r="G41" s="613"/>
      <c r="H41" s="613"/>
      <c r="I41" s="613"/>
      <c r="J41" s="613"/>
    </row>
    <row r="42" ht="15" spans="1:10">
      <c r="A42" s="644" t="s">
        <v>3660</v>
      </c>
      <c r="B42" s="645"/>
      <c r="C42" s="645"/>
      <c r="D42" s="645"/>
      <c r="E42" s="645"/>
      <c r="F42" s="638"/>
      <c r="G42" s="613"/>
      <c r="H42" s="613"/>
      <c r="I42" s="613"/>
      <c r="J42" s="613"/>
    </row>
    <row r="43" ht="15" spans="1:10">
      <c r="A43" s="644" t="s">
        <v>3661</v>
      </c>
      <c r="B43" s="644"/>
      <c r="C43" s="644"/>
      <c r="D43" s="644"/>
      <c r="E43" s="644"/>
      <c r="F43" s="644"/>
      <c r="G43" s="613"/>
      <c r="H43" s="613"/>
      <c r="I43" s="613"/>
      <c r="J43" s="613"/>
    </row>
    <row r="44" spans="1:8">
      <c r="A44" s="646" t="s">
        <v>3426</v>
      </c>
      <c r="B44" s="647"/>
      <c r="C44" s="648"/>
      <c r="D44" s="648"/>
      <c r="E44" s="648"/>
      <c r="F44" s="648"/>
      <c r="G44" s="648"/>
      <c r="H44" s="647"/>
    </row>
    <row r="45" spans="1:8">
      <c r="A45" s="649" t="s">
        <v>3427</v>
      </c>
      <c r="B45" s="650"/>
      <c r="C45" s="651"/>
      <c r="D45" s="652"/>
      <c r="E45" s="652"/>
      <c r="F45" s="652"/>
      <c r="G45" s="652"/>
      <c r="H45" s="608"/>
    </row>
    <row r="46" spans="1:8">
      <c r="A46" s="653" t="s">
        <v>3428</v>
      </c>
      <c r="B46" s="650"/>
      <c r="C46" s="651"/>
      <c r="D46" s="651"/>
      <c r="E46" s="651"/>
      <c r="F46" s="651"/>
      <c r="G46" s="651"/>
      <c r="H46" s="608"/>
    </row>
    <row r="47" spans="1:8">
      <c r="A47" s="654" t="s">
        <v>3429</v>
      </c>
      <c r="B47" s="650"/>
      <c r="C47" s="652"/>
      <c r="D47" s="652"/>
      <c r="E47" s="652"/>
      <c r="F47" s="652"/>
      <c r="G47" s="652"/>
      <c r="H47" s="608"/>
    </row>
    <row r="48" spans="1:8">
      <c r="A48" s="654" t="s">
        <v>3430</v>
      </c>
      <c r="B48" s="650"/>
      <c r="C48" s="652"/>
      <c r="D48" s="652"/>
      <c r="E48" s="652"/>
      <c r="F48" s="652"/>
      <c r="G48" s="652"/>
      <c r="H48" s="608"/>
    </row>
    <row r="49" spans="1:8">
      <c r="A49" s="654" t="s">
        <v>3431</v>
      </c>
      <c r="B49" s="650"/>
      <c r="C49" s="651"/>
      <c r="D49" s="651"/>
      <c r="E49" s="651"/>
      <c r="F49" s="652"/>
      <c r="G49" s="652"/>
      <c r="H49" s="608"/>
    </row>
    <row r="50" spans="1:8">
      <c r="A50" s="654" t="s">
        <v>3432</v>
      </c>
      <c r="B50" s="650"/>
      <c r="C50" s="651"/>
      <c r="D50" s="651"/>
      <c r="E50" s="651"/>
      <c r="F50" s="652"/>
      <c r="G50" s="652"/>
      <c r="H50" s="608"/>
    </row>
    <row r="51" spans="1:8">
      <c r="A51" s="654" t="s">
        <v>3433</v>
      </c>
      <c r="B51" s="650"/>
      <c r="C51" s="651"/>
      <c r="D51" s="651"/>
      <c r="E51" s="651"/>
      <c r="F51" s="652"/>
      <c r="G51" s="652"/>
      <c r="H51" s="608"/>
    </row>
    <row r="52" spans="1:8">
      <c r="A52" s="605" t="s">
        <v>3434</v>
      </c>
      <c r="B52" s="606"/>
      <c r="C52" s="607"/>
      <c r="D52" s="607"/>
      <c r="E52" s="607"/>
      <c r="F52" s="607"/>
      <c r="G52" s="607"/>
      <c r="H52" s="608"/>
    </row>
    <row r="53" spans="1:8">
      <c r="A53" s="609" t="s">
        <v>3662</v>
      </c>
      <c r="B53" s="610"/>
      <c r="C53" s="611"/>
      <c r="D53" s="611"/>
      <c r="E53" s="611"/>
      <c r="F53" s="611"/>
      <c r="G53" s="611"/>
      <c r="H53" s="610"/>
    </row>
    <row r="54" spans="1:1">
      <c r="A54" t="s">
        <v>3663</v>
      </c>
    </row>
  </sheetData>
  <mergeCells count="12">
    <mergeCell ref="A1:J1"/>
    <mergeCell ref="A2:J2"/>
    <mergeCell ref="A4:F4"/>
    <mergeCell ref="A24:I24"/>
    <mergeCell ref="A25:I25"/>
    <mergeCell ref="A26:I26"/>
    <mergeCell ref="A27:I27"/>
    <mergeCell ref="A28:I28"/>
    <mergeCell ref="A33:F33"/>
    <mergeCell ref="A34:F34"/>
    <mergeCell ref="A39:F39"/>
    <mergeCell ref="A44:H44"/>
  </mergeCells>
  <hyperlinks>
    <hyperlink ref="H4" location="价格目录!A1" display="返回目录"/>
  </hyperlinks>
  <pageMargins left="0.699305555555556" right="0.699305555555556"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J54"/>
  <sheetViews>
    <sheetView workbookViewId="0">
      <selection activeCell="H20" sqref="H20"/>
    </sheetView>
  </sheetViews>
  <sheetFormatPr defaultColWidth="9" defaultRowHeight="14.25"/>
  <cols>
    <col min="2" max="2" width="32.625" customWidth="1"/>
    <col min="3" max="3" width="10.75"/>
    <col min="4" max="4" width="10.5" customWidth="1"/>
    <col min="5" max="5" width="10.75"/>
    <col min="6" max="6" width="18" customWidth="1"/>
    <col min="7" max="7" width="10.75"/>
    <col min="8" max="8" width="11" customWidth="1"/>
    <col min="9" max="9" width="10.75"/>
  </cols>
  <sheetData>
    <row r="1" ht="33.75" spans="1:10">
      <c r="A1" s="581" t="s">
        <v>95</v>
      </c>
      <c r="B1" s="581"/>
      <c r="C1" s="581"/>
      <c r="D1" s="581"/>
      <c r="E1" s="581"/>
      <c r="F1" s="581"/>
      <c r="G1" s="581"/>
      <c r="H1" s="581"/>
      <c r="I1" s="581"/>
      <c r="J1" s="581"/>
    </row>
    <row r="2" ht="18.75" spans="1:10">
      <c r="A2" s="32" t="s">
        <v>216</v>
      </c>
      <c r="B2" s="32"/>
      <c r="C2" s="32"/>
      <c r="D2" s="32"/>
      <c r="E2" s="32"/>
      <c r="F2" s="32"/>
      <c r="G2" s="32"/>
      <c r="H2" s="32"/>
      <c r="I2" s="32"/>
      <c r="J2" s="32"/>
    </row>
    <row r="3" spans="1:10">
      <c r="A3" s="582"/>
      <c r="B3" s="583" t="s">
        <v>3363</v>
      </c>
      <c r="C3" s="583"/>
      <c r="D3" s="583"/>
      <c r="E3" s="583"/>
      <c r="F3" s="583"/>
      <c r="G3" s="583"/>
      <c r="H3" s="583"/>
      <c r="I3" s="583"/>
      <c r="J3" s="583"/>
    </row>
    <row r="4" ht="33.75" spans="1:10">
      <c r="A4" s="584" t="s">
        <v>3664</v>
      </c>
      <c r="B4" s="585"/>
      <c r="C4" s="585"/>
      <c r="D4" s="585"/>
      <c r="E4" s="585"/>
      <c r="F4" s="585"/>
      <c r="G4" s="585"/>
      <c r="H4" s="586" t="s">
        <v>99</v>
      </c>
      <c r="I4" s="587"/>
      <c r="J4" s="690"/>
    </row>
    <row r="5" ht="16.5" spans="1:10">
      <c r="A5" s="588" t="s">
        <v>729</v>
      </c>
      <c r="B5" s="589" t="s">
        <v>3328</v>
      </c>
      <c r="C5" s="590" t="s">
        <v>3329</v>
      </c>
      <c r="D5" s="590" t="s">
        <v>3636</v>
      </c>
      <c r="E5" s="590" t="s">
        <v>3665</v>
      </c>
      <c r="F5" s="590" t="s">
        <v>3666</v>
      </c>
      <c r="G5" s="591" t="s">
        <v>3333</v>
      </c>
      <c r="H5" s="591" t="s">
        <v>3334</v>
      </c>
      <c r="I5" s="591" t="s">
        <v>2760</v>
      </c>
      <c r="J5" s="613"/>
    </row>
    <row r="6" ht="20.25" spans="1:10">
      <c r="A6" s="593">
        <v>1</v>
      </c>
      <c r="B6" s="594" t="s">
        <v>859</v>
      </c>
      <c r="C6" s="661">
        <v>41.7</v>
      </c>
      <c r="D6" s="661">
        <v>39.7</v>
      </c>
      <c r="E6" s="661">
        <v>38.3</v>
      </c>
      <c r="F6" s="661">
        <v>36.5</v>
      </c>
      <c r="G6" s="661">
        <v>34.5</v>
      </c>
      <c r="H6" s="662" t="s">
        <v>251</v>
      </c>
      <c r="I6" s="662" t="s">
        <v>251</v>
      </c>
      <c r="J6" s="613"/>
    </row>
    <row r="7" ht="20.25" spans="1:10">
      <c r="A7" s="593">
        <v>2</v>
      </c>
      <c r="B7" s="594" t="s">
        <v>248</v>
      </c>
      <c r="C7" s="661">
        <v>42.7</v>
      </c>
      <c r="D7" s="661">
        <v>40.6</v>
      </c>
      <c r="E7" s="661">
        <v>39.2</v>
      </c>
      <c r="F7" s="661">
        <v>37.4</v>
      </c>
      <c r="G7" s="661">
        <v>35.3</v>
      </c>
      <c r="H7" s="662" t="s">
        <v>251</v>
      </c>
      <c r="I7" s="662" t="s">
        <v>251</v>
      </c>
      <c r="J7" s="613"/>
    </row>
    <row r="8" ht="20.25" spans="1:10">
      <c r="A8" s="593">
        <v>3</v>
      </c>
      <c r="B8" s="663" t="s">
        <v>228</v>
      </c>
      <c r="C8" s="661">
        <v>44.5</v>
      </c>
      <c r="D8" s="661">
        <v>42.8</v>
      </c>
      <c r="E8" s="661">
        <v>40.1</v>
      </c>
      <c r="F8" s="661">
        <v>38.2</v>
      </c>
      <c r="G8" s="661">
        <v>37.8</v>
      </c>
      <c r="H8" s="662" t="s">
        <v>251</v>
      </c>
      <c r="I8" s="662" t="s">
        <v>251</v>
      </c>
      <c r="J8" s="613"/>
    </row>
    <row r="9" ht="20.25" spans="1:10">
      <c r="A9" s="593">
        <v>4</v>
      </c>
      <c r="B9" s="664" t="s">
        <v>229</v>
      </c>
      <c r="C9" s="661">
        <v>44.5</v>
      </c>
      <c r="D9" s="661">
        <v>42.8</v>
      </c>
      <c r="E9" s="661">
        <v>40.1</v>
      </c>
      <c r="F9" s="661">
        <v>38.2</v>
      </c>
      <c r="G9" s="661">
        <v>37.8</v>
      </c>
      <c r="H9" s="662" t="s">
        <v>251</v>
      </c>
      <c r="I9" s="662" t="s">
        <v>251</v>
      </c>
      <c r="J9" s="613"/>
    </row>
    <row r="10" ht="20.25" spans="1:10">
      <c r="A10" s="593">
        <v>6</v>
      </c>
      <c r="B10" s="665" t="s">
        <v>622</v>
      </c>
      <c r="C10" s="666">
        <v>50.57</v>
      </c>
      <c r="D10" s="666">
        <v>52.72</v>
      </c>
      <c r="E10" s="666">
        <v>52.2</v>
      </c>
      <c r="F10" s="666">
        <v>51.23</v>
      </c>
      <c r="G10" s="662" t="s">
        <v>251</v>
      </c>
      <c r="H10" s="662" t="s">
        <v>251</v>
      </c>
      <c r="I10" s="662" t="s">
        <v>251</v>
      </c>
      <c r="J10" s="613"/>
    </row>
    <row r="11" ht="18" spans="1:10">
      <c r="A11" s="593">
        <v>5</v>
      </c>
      <c r="B11" s="664" t="s">
        <v>602</v>
      </c>
      <c r="C11" s="599" t="s">
        <v>251</v>
      </c>
      <c r="D11" s="599" t="s">
        <v>251</v>
      </c>
      <c r="E11" s="599" t="s">
        <v>251</v>
      </c>
      <c r="F11" s="599" t="s">
        <v>251</v>
      </c>
      <c r="G11" s="599" t="s">
        <v>251</v>
      </c>
      <c r="H11" s="599" t="s">
        <v>251</v>
      </c>
      <c r="I11" s="599" t="s">
        <v>251</v>
      </c>
      <c r="J11" s="613"/>
    </row>
    <row r="12" ht="47" customHeight="1" spans="1:10">
      <c r="A12" s="593">
        <v>7</v>
      </c>
      <c r="B12" s="667" t="s">
        <v>3667</v>
      </c>
      <c r="C12" s="668">
        <v>40.61</v>
      </c>
      <c r="D12" s="668">
        <v>40.01</v>
      </c>
      <c r="E12" s="668">
        <v>39.55</v>
      </c>
      <c r="F12" s="668">
        <v>39.27</v>
      </c>
      <c r="G12" s="668">
        <v>39.04</v>
      </c>
      <c r="H12" s="668">
        <v>38.8</v>
      </c>
      <c r="I12" s="668">
        <v>38.99</v>
      </c>
      <c r="J12" s="613"/>
    </row>
    <row r="13" ht="18" spans="1:10">
      <c r="A13" s="593">
        <v>8</v>
      </c>
      <c r="B13" s="669" t="s">
        <v>3640</v>
      </c>
      <c r="C13" s="670">
        <v>46</v>
      </c>
      <c r="D13" s="670">
        <v>45.5</v>
      </c>
      <c r="E13" s="670">
        <v>44.5</v>
      </c>
      <c r="F13" s="670">
        <v>44.5</v>
      </c>
      <c r="G13" s="599" t="s">
        <v>251</v>
      </c>
      <c r="H13" s="599" t="s">
        <v>251</v>
      </c>
      <c r="I13" s="599" t="s">
        <v>251</v>
      </c>
      <c r="J13" s="613"/>
    </row>
    <row r="14" ht="42.75" spans="1:10">
      <c r="A14" s="593">
        <v>9</v>
      </c>
      <c r="B14" s="667" t="s">
        <v>3668</v>
      </c>
      <c r="C14" s="668">
        <v>46.2</v>
      </c>
      <c r="D14" s="668">
        <v>45.44</v>
      </c>
      <c r="E14" s="668">
        <v>45.45</v>
      </c>
      <c r="F14" s="668">
        <v>46.42</v>
      </c>
      <c r="G14" s="668">
        <v>46.02</v>
      </c>
      <c r="H14" s="668">
        <v>44.81</v>
      </c>
      <c r="I14" s="668">
        <v>44.82</v>
      </c>
      <c r="J14" s="613"/>
    </row>
    <row r="15" ht="43" customHeight="1" spans="1:10">
      <c r="A15" s="593">
        <v>10</v>
      </c>
      <c r="B15" s="671" t="s">
        <v>3669</v>
      </c>
      <c r="C15" s="668">
        <v>48.97</v>
      </c>
      <c r="D15" s="668">
        <v>47.89</v>
      </c>
      <c r="E15" s="668">
        <v>45.24</v>
      </c>
      <c r="F15" s="668">
        <v>44.44</v>
      </c>
      <c r="G15" s="668">
        <v>42.9</v>
      </c>
      <c r="H15" s="668">
        <v>41.99</v>
      </c>
      <c r="I15" s="668">
        <v>41.7</v>
      </c>
      <c r="J15" s="613"/>
    </row>
    <row r="16" ht="18" spans="1:10">
      <c r="A16" s="593">
        <v>11</v>
      </c>
      <c r="B16" s="672" t="s">
        <v>824</v>
      </c>
      <c r="C16" s="673">
        <v>31.5</v>
      </c>
      <c r="D16" s="673">
        <v>31</v>
      </c>
      <c r="E16" s="673">
        <v>30.5</v>
      </c>
      <c r="F16" s="673">
        <v>30.5</v>
      </c>
      <c r="G16" s="673">
        <v>28.5</v>
      </c>
      <c r="H16" s="673">
        <v>28</v>
      </c>
      <c r="I16" s="673">
        <v>27.5</v>
      </c>
      <c r="J16" s="613"/>
    </row>
    <row r="17" ht="18" spans="1:10">
      <c r="A17" s="593">
        <v>12</v>
      </c>
      <c r="B17" s="672" t="s">
        <v>313</v>
      </c>
      <c r="C17" s="674">
        <v>31.16</v>
      </c>
      <c r="D17" s="675">
        <v>29.16</v>
      </c>
      <c r="E17" s="675">
        <v>27.96</v>
      </c>
      <c r="F17" s="675">
        <v>27.96</v>
      </c>
      <c r="G17" s="675">
        <v>27.96</v>
      </c>
      <c r="H17" s="676">
        <v>27.96</v>
      </c>
      <c r="I17" s="676">
        <v>27.96</v>
      </c>
      <c r="J17" s="613"/>
    </row>
    <row r="18" ht="18" spans="1:10">
      <c r="A18" s="593">
        <v>13</v>
      </c>
      <c r="B18" s="672" t="s">
        <v>329</v>
      </c>
      <c r="C18" s="677">
        <v>22.14</v>
      </c>
      <c r="D18" s="677">
        <v>19.93</v>
      </c>
      <c r="E18" s="677">
        <v>19.14</v>
      </c>
      <c r="F18" s="677">
        <v>19.14</v>
      </c>
      <c r="G18" s="677">
        <v>19.14</v>
      </c>
      <c r="H18" s="677">
        <v>19.02</v>
      </c>
      <c r="I18" s="677">
        <v>18.88</v>
      </c>
      <c r="J18" s="613"/>
    </row>
    <row r="19" ht="18" spans="1:10">
      <c r="A19" s="593">
        <v>14</v>
      </c>
      <c r="B19" s="678" t="s">
        <v>343</v>
      </c>
      <c r="C19" s="674">
        <v>31.33</v>
      </c>
      <c r="D19" s="675">
        <v>29.32</v>
      </c>
      <c r="E19" s="675">
        <v>26.3</v>
      </c>
      <c r="F19" s="675">
        <v>26.19</v>
      </c>
      <c r="G19" s="675">
        <v>25.84</v>
      </c>
      <c r="H19" s="676">
        <v>25.83</v>
      </c>
      <c r="I19" s="676">
        <v>25.83</v>
      </c>
      <c r="J19" s="613"/>
    </row>
    <row r="20" ht="18" spans="1:10">
      <c r="A20" s="593">
        <v>15</v>
      </c>
      <c r="B20" s="678" t="s">
        <v>380</v>
      </c>
      <c r="C20" s="673">
        <v>35.5</v>
      </c>
      <c r="D20" s="673">
        <v>35</v>
      </c>
      <c r="E20" s="673">
        <v>34.5</v>
      </c>
      <c r="F20" s="673">
        <v>34.5</v>
      </c>
      <c r="G20" s="673">
        <v>34</v>
      </c>
      <c r="H20" s="673">
        <v>34</v>
      </c>
      <c r="I20" s="673">
        <v>34</v>
      </c>
      <c r="J20" s="613"/>
    </row>
    <row r="21" ht="18" spans="1:10">
      <c r="A21" s="593">
        <v>16</v>
      </c>
      <c r="B21" s="678" t="s">
        <v>222</v>
      </c>
      <c r="C21" s="679">
        <v>30</v>
      </c>
      <c r="D21" s="679">
        <v>29</v>
      </c>
      <c r="E21" s="679">
        <v>28</v>
      </c>
      <c r="F21" s="679">
        <v>26</v>
      </c>
      <c r="G21" s="679">
        <v>25</v>
      </c>
      <c r="H21" s="679">
        <v>24</v>
      </c>
      <c r="I21" s="679">
        <v>23</v>
      </c>
      <c r="J21" s="613"/>
    </row>
    <row r="22" ht="18" spans="1:10">
      <c r="A22" s="593">
        <v>17</v>
      </c>
      <c r="B22" s="678" t="s">
        <v>396</v>
      </c>
      <c r="C22" s="680">
        <v>34</v>
      </c>
      <c r="D22" s="680">
        <v>33.5</v>
      </c>
      <c r="E22" s="680">
        <v>31</v>
      </c>
      <c r="F22" s="680">
        <v>30.5</v>
      </c>
      <c r="G22" s="680">
        <v>29</v>
      </c>
      <c r="H22" s="680">
        <v>29</v>
      </c>
      <c r="I22" s="680">
        <v>29</v>
      </c>
      <c r="J22" s="613"/>
    </row>
    <row r="23" ht="18" spans="1:10">
      <c r="A23" s="593">
        <v>18</v>
      </c>
      <c r="B23" s="678" t="s">
        <v>321</v>
      </c>
      <c r="C23" s="674">
        <v>37.17</v>
      </c>
      <c r="D23" s="675">
        <v>35.12</v>
      </c>
      <c r="E23" s="675">
        <v>33.56</v>
      </c>
      <c r="F23" s="675">
        <v>31.58</v>
      </c>
      <c r="G23" s="675">
        <v>31.16</v>
      </c>
      <c r="H23" s="676">
        <v>30.32</v>
      </c>
      <c r="I23" s="676">
        <v>30.04</v>
      </c>
      <c r="J23" s="613"/>
    </row>
    <row r="24" ht="36" customHeight="1" spans="1:10">
      <c r="A24" s="681" t="s">
        <v>3642</v>
      </c>
      <c r="B24" s="682"/>
      <c r="C24" s="682"/>
      <c r="D24" s="682"/>
      <c r="E24" s="682"/>
      <c r="F24" s="682"/>
      <c r="G24" s="682"/>
      <c r="H24" s="682"/>
      <c r="I24" s="682"/>
      <c r="J24" s="613"/>
    </row>
    <row r="25" spans="1:10">
      <c r="A25" s="683" t="s">
        <v>3643</v>
      </c>
      <c r="B25" s="684"/>
      <c r="C25" s="684"/>
      <c r="D25" s="684"/>
      <c r="E25" s="684"/>
      <c r="F25" s="684"/>
      <c r="G25" s="684"/>
      <c r="H25" s="684"/>
      <c r="I25" s="684"/>
      <c r="J25" s="613"/>
    </row>
    <row r="26" ht="36" customHeight="1" spans="1:10">
      <c r="A26" s="685" t="s">
        <v>3644</v>
      </c>
      <c r="B26" s="682"/>
      <c r="C26" s="682"/>
      <c r="D26" s="682"/>
      <c r="E26" s="682"/>
      <c r="F26" s="682"/>
      <c r="G26" s="682"/>
      <c r="H26" s="682"/>
      <c r="I26" s="682"/>
      <c r="J26" s="613"/>
    </row>
    <row r="27" spans="1:10">
      <c r="A27" s="686" t="s">
        <v>3645</v>
      </c>
      <c r="B27" s="687"/>
      <c r="C27" s="687"/>
      <c r="D27" s="687"/>
      <c r="E27" s="687"/>
      <c r="F27" s="687"/>
      <c r="G27" s="687"/>
      <c r="H27" s="687"/>
      <c r="I27" s="687"/>
      <c r="J27" s="613"/>
    </row>
    <row r="28" ht="18" customHeight="1" spans="1:10">
      <c r="A28" s="688" t="s">
        <v>3670</v>
      </c>
      <c r="B28" s="688"/>
      <c r="C28" s="688"/>
      <c r="D28" s="688"/>
      <c r="E28" s="688"/>
      <c r="F28" s="688"/>
      <c r="G28" s="688"/>
      <c r="H28" s="688"/>
      <c r="I28" s="688"/>
      <c r="J28" s="613"/>
    </row>
    <row r="29" ht="15" spans="1:10">
      <c r="A29" s="689" t="s">
        <v>3647</v>
      </c>
      <c r="B29" s="689"/>
      <c r="C29" s="689"/>
      <c r="D29" s="689"/>
      <c r="E29" s="638"/>
      <c r="F29" s="638"/>
      <c r="G29" s="613"/>
      <c r="H29" s="613"/>
      <c r="I29" s="613"/>
      <c r="J29" s="613"/>
    </row>
    <row r="30" ht="16.5" spans="1:10">
      <c r="A30" s="638" t="s">
        <v>3648</v>
      </c>
      <c r="B30" s="638"/>
      <c r="C30" s="638"/>
      <c r="D30" s="638"/>
      <c r="E30" s="638"/>
      <c r="F30" s="638"/>
      <c r="G30" s="613"/>
      <c r="H30" s="613"/>
      <c r="I30" s="613"/>
      <c r="J30" s="613"/>
    </row>
    <row r="31" ht="16.5" spans="1:10">
      <c r="A31" s="644" t="s">
        <v>3649</v>
      </c>
      <c r="B31" s="644"/>
      <c r="C31" s="644"/>
      <c r="D31" s="644"/>
      <c r="E31" s="638"/>
      <c r="F31" s="638"/>
      <c r="G31" s="613"/>
      <c r="H31" s="613"/>
      <c r="I31" s="613"/>
      <c r="J31" s="613"/>
    </row>
    <row r="32" ht="16.5" spans="1:10">
      <c r="A32" s="637" t="s">
        <v>3650</v>
      </c>
      <c r="B32" s="638"/>
      <c r="C32" s="638"/>
      <c r="D32" s="638"/>
      <c r="E32" s="638"/>
      <c r="F32" s="638"/>
      <c r="G32" s="613"/>
      <c r="H32" s="613"/>
      <c r="I32" s="613"/>
      <c r="J32" s="613"/>
    </row>
    <row r="33" ht="33" customHeight="1" spans="1:10">
      <c r="A33" s="639" t="s">
        <v>3651</v>
      </c>
      <c r="B33" s="639"/>
      <c r="C33" s="639"/>
      <c r="D33" s="639"/>
      <c r="E33" s="639"/>
      <c r="F33" s="639"/>
      <c r="G33" s="613"/>
      <c r="H33" s="613"/>
      <c r="I33" s="613"/>
      <c r="J33" s="613"/>
    </row>
    <row r="34" ht="51" customHeight="1" spans="1:10">
      <c r="A34" s="640" t="s">
        <v>3652</v>
      </c>
      <c r="B34" s="640"/>
      <c r="C34" s="640"/>
      <c r="D34" s="640"/>
      <c r="E34" s="640"/>
      <c r="F34" s="640"/>
      <c r="G34" s="613"/>
      <c r="H34" s="613"/>
      <c r="I34" s="613"/>
      <c r="J34" s="613"/>
    </row>
    <row r="35" ht="16.5" spans="1:10">
      <c r="A35" s="637" t="s">
        <v>3653</v>
      </c>
      <c r="B35" s="638"/>
      <c r="C35" s="638"/>
      <c r="D35" s="638"/>
      <c r="E35" s="638"/>
      <c r="F35" s="638"/>
      <c r="G35" s="613"/>
      <c r="H35" s="613"/>
      <c r="I35" s="613"/>
      <c r="J35" s="613"/>
    </row>
    <row r="36" ht="16.5" spans="1:10">
      <c r="A36" s="638" t="s">
        <v>3654</v>
      </c>
      <c r="B36" s="638"/>
      <c r="C36" s="638"/>
      <c r="D36" s="638"/>
      <c r="E36" s="638"/>
      <c r="F36" s="638"/>
      <c r="G36" s="613"/>
      <c r="H36" s="613"/>
      <c r="I36" s="613"/>
      <c r="J36" s="613"/>
    </row>
    <row r="37" ht="16.5" spans="1:10">
      <c r="A37" s="638" t="s">
        <v>3655</v>
      </c>
      <c r="B37" s="638"/>
      <c r="C37" s="638"/>
      <c r="D37" s="638"/>
      <c r="E37" s="638"/>
      <c r="F37" s="638"/>
      <c r="G37" s="613"/>
      <c r="H37" s="613"/>
      <c r="I37" s="613"/>
      <c r="J37" s="613"/>
    </row>
    <row r="38" ht="15" spans="1:10">
      <c r="A38" s="638" t="s">
        <v>3656</v>
      </c>
      <c r="B38" s="638"/>
      <c r="C38" s="638"/>
      <c r="D38" s="638"/>
      <c r="E38" s="638"/>
      <c r="F38" s="638"/>
      <c r="G38" s="613"/>
      <c r="H38" s="613"/>
      <c r="I38" s="613"/>
      <c r="J38" s="613"/>
    </row>
    <row r="39" ht="54" customHeight="1" spans="1:10">
      <c r="A39" s="640" t="s">
        <v>3657</v>
      </c>
      <c r="B39" s="640"/>
      <c r="C39" s="640"/>
      <c r="D39" s="640"/>
      <c r="E39" s="640"/>
      <c r="F39" s="640"/>
      <c r="G39" s="613"/>
      <c r="H39" s="613"/>
      <c r="I39" s="613"/>
      <c r="J39" s="613"/>
    </row>
    <row r="40" ht="16.5" spans="1:10">
      <c r="A40" s="638" t="s">
        <v>3658</v>
      </c>
      <c r="B40" s="638"/>
      <c r="C40" s="638"/>
      <c r="D40" s="638"/>
      <c r="E40" s="638"/>
      <c r="F40" s="638"/>
      <c r="G40" s="613"/>
      <c r="H40" s="613"/>
      <c r="I40" s="613"/>
      <c r="J40" s="613"/>
    </row>
    <row r="41" ht="15" spans="1:10">
      <c r="A41" s="637" t="s">
        <v>3659</v>
      </c>
      <c r="B41" s="638"/>
      <c r="C41" s="638"/>
      <c r="D41" s="638"/>
      <c r="E41" s="638"/>
      <c r="F41" s="638"/>
      <c r="G41" s="613"/>
      <c r="H41" s="613"/>
      <c r="I41" s="613"/>
      <c r="J41" s="613"/>
    </row>
    <row r="42" ht="15" spans="1:10">
      <c r="A42" s="644" t="s">
        <v>3660</v>
      </c>
      <c r="B42" s="645"/>
      <c r="C42" s="645"/>
      <c r="D42" s="645"/>
      <c r="E42" s="645"/>
      <c r="F42" s="638"/>
      <c r="G42" s="613"/>
      <c r="H42" s="613"/>
      <c r="I42" s="613"/>
      <c r="J42" s="613"/>
    </row>
    <row r="43" ht="15" spans="1:10">
      <c r="A43" s="644" t="s">
        <v>3661</v>
      </c>
      <c r="B43" s="644"/>
      <c r="C43" s="644"/>
      <c r="D43" s="644"/>
      <c r="E43" s="644"/>
      <c r="F43" s="644"/>
      <c r="G43" s="613"/>
      <c r="H43" s="613"/>
      <c r="I43" s="613"/>
      <c r="J43" s="613"/>
    </row>
    <row r="44" spans="1:8">
      <c r="A44" s="646" t="s">
        <v>3426</v>
      </c>
      <c r="B44" s="647"/>
      <c r="C44" s="648"/>
      <c r="D44" s="648"/>
      <c r="E44" s="648"/>
      <c r="F44" s="648"/>
      <c r="G44" s="648"/>
      <c r="H44" s="647"/>
    </row>
    <row r="45" spans="1:8">
      <c r="A45" s="649" t="s">
        <v>3427</v>
      </c>
      <c r="B45" s="650"/>
      <c r="C45" s="651"/>
      <c r="D45" s="652"/>
      <c r="E45" s="652"/>
      <c r="F45" s="652"/>
      <c r="G45" s="652"/>
      <c r="H45" s="608"/>
    </row>
    <row r="46" spans="1:8">
      <c r="A46" s="653" t="s">
        <v>3428</v>
      </c>
      <c r="B46" s="650"/>
      <c r="C46" s="651"/>
      <c r="D46" s="651"/>
      <c r="E46" s="651"/>
      <c r="F46" s="651"/>
      <c r="G46" s="651"/>
      <c r="H46" s="608"/>
    </row>
    <row r="47" spans="1:8">
      <c r="A47" s="654" t="s">
        <v>3429</v>
      </c>
      <c r="B47" s="650"/>
      <c r="C47" s="652"/>
      <c r="D47" s="652"/>
      <c r="E47" s="652"/>
      <c r="F47" s="652"/>
      <c r="G47" s="652"/>
      <c r="H47" s="608"/>
    </row>
    <row r="48" spans="1:8">
      <c r="A48" s="654" t="s">
        <v>3430</v>
      </c>
      <c r="B48" s="650"/>
      <c r="C48" s="652"/>
      <c r="D48" s="652"/>
      <c r="E48" s="652"/>
      <c r="F48" s="652"/>
      <c r="G48" s="652"/>
      <c r="H48" s="608"/>
    </row>
    <row r="49" spans="1:8">
      <c r="A49" s="654" t="s">
        <v>3431</v>
      </c>
      <c r="B49" s="650"/>
      <c r="C49" s="651"/>
      <c r="D49" s="651"/>
      <c r="E49" s="651"/>
      <c r="F49" s="652"/>
      <c r="G49" s="652"/>
      <c r="H49" s="608"/>
    </row>
    <row r="50" spans="1:8">
      <c r="A50" s="654" t="s">
        <v>3432</v>
      </c>
      <c r="B50" s="650"/>
      <c r="C50" s="651"/>
      <c r="D50" s="651"/>
      <c r="E50" s="651"/>
      <c r="F50" s="652"/>
      <c r="G50" s="652"/>
      <c r="H50" s="608"/>
    </row>
    <row r="51" spans="1:8">
      <c r="A51" s="654" t="s">
        <v>3433</v>
      </c>
      <c r="B51" s="650"/>
      <c r="C51" s="651"/>
      <c r="D51" s="651"/>
      <c r="E51" s="651"/>
      <c r="F51" s="652"/>
      <c r="G51" s="652"/>
      <c r="H51" s="608"/>
    </row>
    <row r="52" spans="1:8">
      <c r="A52" s="605" t="s">
        <v>3434</v>
      </c>
      <c r="B52" s="606"/>
      <c r="C52" s="607"/>
      <c r="D52" s="607"/>
      <c r="E52" s="607"/>
      <c r="F52" s="607"/>
      <c r="G52" s="607"/>
      <c r="H52" s="608"/>
    </row>
    <row r="53" spans="1:8">
      <c r="A53" s="609" t="s">
        <v>3662</v>
      </c>
      <c r="B53" s="610"/>
      <c r="C53" s="611"/>
      <c r="D53" s="611"/>
      <c r="E53" s="611"/>
      <c r="F53" s="611"/>
      <c r="G53" s="611"/>
      <c r="H53" s="610"/>
    </row>
    <row r="54" spans="1:1">
      <c r="A54" t="s">
        <v>3663</v>
      </c>
    </row>
  </sheetData>
  <mergeCells count="12">
    <mergeCell ref="A1:J1"/>
    <mergeCell ref="A2:J2"/>
    <mergeCell ref="A4:G4"/>
    <mergeCell ref="A24:I24"/>
    <mergeCell ref="A25:I25"/>
    <mergeCell ref="A26:I26"/>
    <mergeCell ref="A27:I27"/>
    <mergeCell ref="A28:I28"/>
    <mergeCell ref="A33:F33"/>
    <mergeCell ref="A34:F34"/>
    <mergeCell ref="A39:F39"/>
    <mergeCell ref="A44:H44"/>
  </mergeCells>
  <hyperlinks>
    <hyperlink ref="H4" location="价格目录!A1" display="返回目录"/>
  </hyperlinks>
  <pageMargins left="0.699305555555556" right="0.699305555555556"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M80"/>
  <sheetViews>
    <sheetView topLeftCell="A40" workbookViewId="0">
      <selection activeCell="D45" sqref="D45"/>
    </sheetView>
  </sheetViews>
  <sheetFormatPr defaultColWidth="9" defaultRowHeight="14.25"/>
  <cols>
    <col min="2" max="2" width="14.125" customWidth="1"/>
    <col min="3" max="3" width="14.625" customWidth="1"/>
    <col min="4" max="4" width="20.125" customWidth="1"/>
    <col min="5" max="5" width="17.125" customWidth="1"/>
    <col min="6" max="6" width="18.25" customWidth="1"/>
  </cols>
  <sheetData>
    <row r="1" ht="33.75" spans="1:10">
      <c r="A1" s="581" t="s">
        <v>95</v>
      </c>
      <c r="B1" s="581"/>
      <c r="C1" s="581"/>
      <c r="D1" s="581"/>
      <c r="E1" s="581"/>
      <c r="F1" s="581"/>
      <c r="G1" s="581"/>
      <c r="H1" s="581"/>
      <c r="I1" s="581"/>
      <c r="J1" s="581"/>
    </row>
    <row r="2" ht="18.75" spans="1:10">
      <c r="A2" s="32" t="s">
        <v>216</v>
      </c>
      <c r="B2" s="32"/>
      <c r="C2" s="32"/>
      <c r="D2" s="32"/>
      <c r="E2" s="32"/>
      <c r="F2" s="32"/>
      <c r="G2" s="32"/>
      <c r="H2" s="32"/>
      <c r="I2" s="32"/>
      <c r="J2" s="32"/>
    </row>
    <row r="3" spans="1:10">
      <c r="A3" s="582"/>
      <c r="B3" s="583" t="s">
        <v>3363</v>
      </c>
      <c r="C3" s="583"/>
      <c r="D3" s="583"/>
      <c r="E3" s="583"/>
      <c r="F3" s="583"/>
      <c r="G3" s="583"/>
      <c r="H3" s="583"/>
      <c r="I3" s="583"/>
      <c r="J3" s="583"/>
    </row>
    <row r="4" ht="27" spans="4:7">
      <c r="D4" s="614" t="s">
        <v>3671</v>
      </c>
      <c r="G4" s="641" t="s">
        <v>2446</v>
      </c>
    </row>
    <row r="5" spans="6:6">
      <c r="F5" t="s">
        <v>3672</v>
      </c>
    </row>
    <row r="6" spans="1:6">
      <c r="A6" s="615" t="s">
        <v>775</v>
      </c>
      <c r="B6" s="616" t="s">
        <v>3673</v>
      </c>
      <c r="C6" s="618" t="s">
        <v>2874</v>
      </c>
      <c r="D6" s="619" t="s">
        <v>2868</v>
      </c>
      <c r="E6" s="619" t="s">
        <v>2871</v>
      </c>
      <c r="F6" s="619" t="s">
        <v>2873</v>
      </c>
    </row>
    <row r="7" ht="56.25" spans="1:6">
      <c r="A7" s="620"/>
      <c r="B7" s="621" t="s">
        <v>3674</v>
      </c>
      <c r="C7" s="621" t="s">
        <v>3675</v>
      </c>
      <c r="D7" s="622" t="s">
        <v>3676</v>
      </c>
      <c r="E7" s="623" t="s">
        <v>3677</v>
      </c>
      <c r="F7" s="624" t="s">
        <v>3678</v>
      </c>
    </row>
    <row r="8" spans="1:6">
      <c r="A8" s="625" t="s">
        <v>3102</v>
      </c>
      <c r="B8" s="659" t="s">
        <v>3679</v>
      </c>
      <c r="C8" s="659" t="s">
        <v>3679</v>
      </c>
      <c r="D8" s="660">
        <v>145.917655488</v>
      </c>
      <c r="E8" s="660">
        <v>151.7703396</v>
      </c>
      <c r="F8" s="660">
        <v>154.749798192</v>
      </c>
    </row>
    <row r="9" spans="1:6">
      <c r="A9" s="625">
        <v>1</v>
      </c>
      <c r="B9" s="659" t="s">
        <v>3679</v>
      </c>
      <c r="C9" s="659" t="s">
        <v>3679</v>
      </c>
      <c r="D9" s="660">
        <v>180.933555792</v>
      </c>
      <c r="E9" s="660">
        <v>176.0061864</v>
      </c>
      <c r="F9" s="660">
        <v>179.291099328</v>
      </c>
    </row>
    <row r="10" spans="1:6">
      <c r="A10" s="625">
        <v>1.5</v>
      </c>
      <c r="B10" s="659" t="s">
        <v>3679</v>
      </c>
      <c r="C10" s="659" t="s">
        <v>3679</v>
      </c>
      <c r="D10" s="660">
        <v>218.248607412</v>
      </c>
      <c r="E10" s="660">
        <v>212.2925904</v>
      </c>
      <c r="F10" s="660">
        <v>216.263268408</v>
      </c>
    </row>
    <row r="11" spans="1:6">
      <c r="A11" s="625">
        <v>2</v>
      </c>
      <c r="B11" s="659" t="s">
        <v>3679</v>
      </c>
      <c r="C11" s="659" t="s">
        <v>3679</v>
      </c>
      <c r="D11" s="660">
        <v>255.576595626</v>
      </c>
      <c r="E11" s="660">
        <v>248.5915542</v>
      </c>
      <c r="F11" s="660">
        <v>253.248248484</v>
      </c>
    </row>
    <row r="12" spans="1:6">
      <c r="A12" s="625">
        <v>2.5</v>
      </c>
      <c r="B12" s="659" t="s">
        <v>3679</v>
      </c>
      <c r="C12" s="659" t="s">
        <v>3679</v>
      </c>
      <c r="D12" s="660">
        <v>292.891647246</v>
      </c>
      <c r="E12" s="660">
        <v>284.8779582</v>
      </c>
      <c r="F12" s="660">
        <v>290.220417564</v>
      </c>
    </row>
    <row r="13" spans="1:6">
      <c r="A13" s="625">
        <v>3</v>
      </c>
      <c r="B13" s="659" t="s">
        <v>3679</v>
      </c>
      <c r="C13" s="659" t="s">
        <v>3679</v>
      </c>
      <c r="D13" s="660">
        <v>323.76469752</v>
      </c>
      <c r="E13" s="660">
        <v>315.102546</v>
      </c>
      <c r="F13" s="660">
        <v>320.87731368</v>
      </c>
    </row>
    <row r="14" spans="1:6">
      <c r="A14" s="625">
        <v>3.5</v>
      </c>
      <c r="B14" s="659" t="s">
        <v>3679</v>
      </c>
      <c r="C14" s="659" t="s">
        <v>3679</v>
      </c>
      <c r="D14" s="660">
        <v>356.20797399</v>
      </c>
      <c r="E14" s="660">
        <v>346.507755</v>
      </c>
      <c r="F14" s="660">
        <v>352.97456766</v>
      </c>
    </row>
    <row r="15" spans="1:6">
      <c r="A15" s="625">
        <v>4</v>
      </c>
      <c r="B15" s="659" t="s">
        <v>3679</v>
      </c>
      <c r="C15" s="659" t="s">
        <v>3679</v>
      </c>
      <c r="D15" s="660">
        <v>388.661149866</v>
      </c>
      <c r="E15" s="660">
        <v>377.9232402</v>
      </c>
      <c r="F15" s="660">
        <v>385.081846644</v>
      </c>
    </row>
    <row r="16" spans="1:6">
      <c r="A16" s="625">
        <v>4.5</v>
      </c>
      <c r="B16" s="659" t="s">
        <v>3679</v>
      </c>
      <c r="C16" s="659" t="s">
        <v>3679</v>
      </c>
      <c r="D16" s="660">
        <v>421.104426336</v>
      </c>
      <c r="E16" s="660">
        <v>409.3284492</v>
      </c>
      <c r="F16" s="660">
        <v>417.179100624</v>
      </c>
    </row>
    <row r="17" spans="1:6">
      <c r="A17" s="625">
        <v>5</v>
      </c>
      <c r="B17" s="659" t="s">
        <v>3679</v>
      </c>
      <c r="C17" s="659" t="s">
        <v>3679</v>
      </c>
      <c r="D17" s="660">
        <v>444.74872550988</v>
      </c>
      <c r="E17" s="660">
        <v>432.190961796</v>
      </c>
      <c r="F17" s="660">
        <v>440.56280427192</v>
      </c>
    </row>
    <row r="18" spans="1:6">
      <c r="A18" s="625">
        <v>5.5</v>
      </c>
      <c r="B18" s="659" t="s">
        <v>3679</v>
      </c>
      <c r="C18" s="659" t="s">
        <v>3679</v>
      </c>
      <c r="D18" s="660">
        <v>410.610896124</v>
      </c>
      <c r="E18" s="660">
        <v>391.739431248</v>
      </c>
      <c r="F18" s="660">
        <v>399.35134051296</v>
      </c>
    </row>
    <row r="19" spans="1:6">
      <c r="A19" s="625">
        <v>6</v>
      </c>
      <c r="B19" s="659" t="s">
        <v>3679</v>
      </c>
      <c r="C19" s="659" t="s">
        <v>3679</v>
      </c>
      <c r="D19" s="660">
        <v>440.076986184</v>
      </c>
      <c r="E19" s="660">
        <v>419.8478526</v>
      </c>
      <c r="F19" s="660">
        <v>427.986077772</v>
      </c>
    </row>
    <row r="20" spans="1:6">
      <c r="A20" s="625">
        <v>6.5</v>
      </c>
      <c r="B20" s="659" t="s">
        <v>3679</v>
      </c>
      <c r="C20" s="659" t="s">
        <v>3679</v>
      </c>
      <c r="D20" s="660">
        <v>469.543076244</v>
      </c>
      <c r="E20" s="660">
        <v>447.966801348</v>
      </c>
      <c r="F20" s="660">
        <v>456.63109625496</v>
      </c>
    </row>
    <row r="21" spans="1:6">
      <c r="A21" s="625">
        <v>7</v>
      </c>
      <c r="B21" s="659" t="s">
        <v>3679</v>
      </c>
      <c r="C21" s="659" t="s">
        <v>3679</v>
      </c>
      <c r="D21" s="660">
        <v>499.0082757</v>
      </c>
      <c r="E21" s="660">
        <v>476.085750096</v>
      </c>
      <c r="F21" s="660">
        <v>485.27611473792</v>
      </c>
    </row>
    <row r="22" spans="1:6">
      <c r="A22" s="625">
        <v>7.5</v>
      </c>
      <c r="B22" s="659" t="s">
        <v>3679</v>
      </c>
      <c r="C22" s="659" t="s">
        <v>3679</v>
      </c>
      <c r="D22" s="660">
        <v>528.47436576</v>
      </c>
      <c r="E22" s="660">
        <v>504.204698844</v>
      </c>
      <c r="F22" s="660">
        <v>513.92113322088</v>
      </c>
    </row>
    <row r="23" spans="1:6">
      <c r="A23" s="625">
        <v>8</v>
      </c>
      <c r="B23" s="659" t="s">
        <v>3679</v>
      </c>
      <c r="C23" s="659" t="s">
        <v>3679</v>
      </c>
      <c r="D23" s="660">
        <v>557.94045582</v>
      </c>
      <c r="E23" s="660">
        <v>532.323647592</v>
      </c>
      <c r="F23" s="660">
        <v>542.56615170384</v>
      </c>
    </row>
    <row r="24" spans="1:6">
      <c r="A24" s="625">
        <v>8.5</v>
      </c>
      <c r="B24" s="659" t="s">
        <v>3679</v>
      </c>
      <c r="C24" s="659" t="s">
        <v>3679</v>
      </c>
      <c r="D24" s="660">
        <v>587.40654588</v>
      </c>
      <c r="E24" s="660">
        <v>560.43117834</v>
      </c>
      <c r="F24" s="660">
        <v>571.1997521868</v>
      </c>
    </row>
    <row r="25" spans="1:6">
      <c r="A25" s="625">
        <v>9</v>
      </c>
      <c r="B25" s="659" t="s">
        <v>3679</v>
      </c>
      <c r="C25" s="659" t="s">
        <v>3679</v>
      </c>
      <c r="D25" s="660">
        <v>604.89717446928</v>
      </c>
      <c r="E25" s="660">
        <v>577.25548350624</v>
      </c>
      <c r="F25" s="660">
        <v>588.324234216365</v>
      </c>
    </row>
    <row r="26" spans="1:6">
      <c r="A26" s="625">
        <v>9.5</v>
      </c>
      <c r="B26" s="659" t="s">
        <v>3679</v>
      </c>
      <c r="C26" s="659" t="s">
        <v>3679</v>
      </c>
      <c r="D26" s="660">
        <v>633.80568476808</v>
      </c>
      <c r="E26" s="660">
        <v>604.84836251928</v>
      </c>
      <c r="F26" s="660">
        <v>616.432661569666</v>
      </c>
    </row>
    <row r="27" spans="1:6">
      <c r="A27" s="625">
        <v>10</v>
      </c>
      <c r="B27" s="659" t="s">
        <v>3679</v>
      </c>
      <c r="C27" s="659" t="s">
        <v>3679</v>
      </c>
      <c r="D27" s="660">
        <v>651.28477706688</v>
      </c>
      <c r="E27" s="660">
        <v>621.02324153232</v>
      </c>
      <c r="F27" s="660">
        <v>633.123088922966</v>
      </c>
    </row>
    <row r="28" spans="1:6">
      <c r="A28" s="625">
        <v>10.5</v>
      </c>
      <c r="B28" s="659" t="s">
        <v>3679</v>
      </c>
      <c r="C28" s="659" t="s">
        <v>3679</v>
      </c>
      <c r="D28" s="660">
        <v>619.16769595824</v>
      </c>
      <c r="E28" s="660">
        <v>585.67317884328</v>
      </c>
      <c r="F28" s="660">
        <v>597.486664100146</v>
      </c>
    </row>
    <row r="29" spans="1:6">
      <c r="A29" s="625">
        <v>11</v>
      </c>
      <c r="B29" s="659" t="s">
        <v>3679</v>
      </c>
      <c r="C29" s="659" t="s">
        <v>3679</v>
      </c>
      <c r="D29" s="660">
        <v>643.68325041768</v>
      </c>
      <c r="E29" s="660">
        <v>608.92348325688</v>
      </c>
      <c r="F29" s="660">
        <v>621.178453522018</v>
      </c>
    </row>
    <row r="30" spans="1:6">
      <c r="A30" s="625">
        <v>11.5</v>
      </c>
      <c r="B30" s="659" t="s">
        <v>3679</v>
      </c>
      <c r="C30" s="659" t="s">
        <v>3679</v>
      </c>
      <c r="D30" s="660">
        <v>668.19944930904</v>
      </c>
      <c r="E30" s="660">
        <v>632.16236967048</v>
      </c>
      <c r="F30" s="660">
        <v>644.85882494389</v>
      </c>
    </row>
    <row r="31" spans="1:6">
      <c r="A31" s="625">
        <v>12</v>
      </c>
      <c r="B31" s="659" t="s">
        <v>3679</v>
      </c>
      <c r="C31" s="659" t="s">
        <v>3679</v>
      </c>
      <c r="D31" s="660">
        <v>692.7270662004</v>
      </c>
      <c r="E31" s="660">
        <v>655.40125608408</v>
      </c>
      <c r="F31" s="660">
        <v>668.539196365762</v>
      </c>
    </row>
    <row r="32" spans="1:6">
      <c r="A32" s="625">
        <v>12.5</v>
      </c>
      <c r="B32" s="659" t="s">
        <v>3679</v>
      </c>
      <c r="C32" s="659" t="s">
        <v>3679</v>
      </c>
      <c r="D32" s="660">
        <v>717.24326509176</v>
      </c>
      <c r="E32" s="660">
        <v>678.65156049768</v>
      </c>
      <c r="F32" s="660">
        <v>695.534867997634</v>
      </c>
    </row>
    <row r="33" spans="1:6">
      <c r="A33" s="625">
        <v>13</v>
      </c>
      <c r="B33" s="659" t="s">
        <v>3679</v>
      </c>
      <c r="C33" s="659" t="s">
        <v>3679</v>
      </c>
      <c r="D33" s="660">
        <v>741.7588195512</v>
      </c>
      <c r="E33" s="660">
        <v>701.89044691128</v>
      </c>
      <c r="F33" s="660">
        <v>721.706029124896</v>
      </c>
    </row>
    <row r="34" spans="1:6">
      <c r="A34" s="625">
        <v>13.5</v>
      </c>
      <c r="B34" s="659" t="s">
        <v>3679</v>
      </c>
      <c r="C34" s="659" t="s">
        <v>3679</v>
      </c>
      <c r="D34" s="660">
        <v>766.27501844256</v>
      </c>
      <c r="E34" s="660">
        <v>725.14075132488</v>
      </c>
      <c r="F34" s="660">
        <v>741.797531056897</v>
      </c>
    </row>
    <row r="35" spans="1:6">
      <c r="A35" s="625">
        <v>14</v>
      </c>
      <c r="B35" s="659" t="s">
        <v>3679</v>
      </c>
      <c r="C35" s="659" t="s">
        <v>3679</v>
      </c>
      <c r="D35" s="660">
        <v>790.80263533392</v>
      </c>
      <c r="E35" s="660">
        <v>748.37963773848</v>
      </c>
      <c r="F35" s="660">
        <v>766.031077512729</v>
      </c>
    </row>
    <row r="36" spans="1:6">
      <c r="A36" s="625">
        <v>14.5</v>
      </c>
      <c r="B36" s="659" t="s">
        <v>3679</v>
      </c>
      <c r="C36" s="659" t="s">
        <v>3679</v>
      </c>
      <c r="D36" s="660">
        <v>815.31883422528</v>
      </c>
      <c r="E36" s="660">
        <v>771.61852415208</v>
      </c>
      <c r="F36" s="660">
        <v>790.369961459225</v>
      </c>
    </row>
    <row r="37" spans="1:6">
      <c r="A37" s="625">
        <v>15</v>
      </c>
      <c r="B37" s="659" t="s">
        <v>3679</v>
      </c>
      <c r="C37" s="659" t="s">
        <v>3679</v>
      </c>
      <c r="D37" s="660">
        <v>839.83438868472</v>
      </c>
      <c r="E37" s="660">
        <v>794.86882856568</v>
      </c>
      <c r="F37" s="660">
        <v>814.720263405723</v>
      </c>
    </row>
    <row r="38" spans="1:6">
      <c r="A38" s="625">
        <v>15.5</v>
      </c>
      <c r="B38" s="659" t="s">
        <v>3679</v>
      </c>
      <c r="C38" s="659" t="s">
        <v>3679</v>
      </c>
      <c r="D38" s="660">
        <v>864.36200557608</v>
      </c>
      <c r="E38" s="660">
        <v>818.10771497928</v>
      </c>
      <c r="F38" s="660">
        <v>837.62743346144</v>
      </c>
    </row>
    <row r="39" spans="1:6">
      <c r="A39" s="625">
        <v>16</v>
      </c>
      <c r="B39" s="659" t="s">
        <v>3679</v>
      </c>
      <c r="C39" s="659" t="s">
        <v>3679</v>
      </c>
      <c r="D39" s="660">
        <v>888.87820446744</v>
      </c>
      <c r="E39" s="660">
        <v>841.35801939288</v>
      </c>
      <c r="F39" s="660">
        <v>861.977735407937</v>
      </c>
    </row>
    <row r="40" spans="1:6">
      <c r="A40" s="625">
        <v>16.5</v>
      </c>
      <c r="B40" s="659" t="s">
        <v>3679</v>
      </c>
      <c r="C40" s="659" t="s">
        <v>3679</v>
      </c>
      <c r="D40" s="660">
        <v>913.3944033588</v>
      </c>
      <c r="E40" s="660">
        <v>864.59690580648</v>
      </c>
      <c r="F40" s="660">
        <v>886.316619354433</v>
      </c>
    </row>
    <row r="41" spans="1:6">
      <c r="A41" s="625">
        <v>17</v>
      </c>
      <c r="B41" s="659" t="s">
        <v>3679</v>
      </c>
      <c r="C41" s="659" t="s">
        <v>3679</v>
      </c>
      <c r="D41" s="660">
        <v>937.92137581824</v>
      </c>
      <c r="E41" s="660">
        <v>887.83579222008</v>
      </c>
      <c r="F41" s="660">
        <v>910.550165810265</v>
      </c>
    </row>
    <row r="42" spans="1:6">
      <c r="A42" s="625">
        <v>17.5</v>
      </c>
      <c r="B42" s="659" t="s">
        <v>3679</v>
      </c>
      <c r="C42" s="659" t="s">
        <v>3679</v>
      </c>
      <c r="D42" s="660">
        <v>962.4375747096</v>
      </c>
      <c r="E42" s="660">
        <v>911.0867410656</v>
      </c>
      <c r="F42" s="660">
        <v>917.762049756762</v>
      </c>
    </row>
    <row r="43" spans="1:6">
      <c r="A43" s="625">
        <v>18</v>
      </c>
      <c r="B43" s="659" t="s">
        <v>3679</v>
      </c>
      <c r="C43" s="659" t="s">
        <v>3679</v>
      </c>
      <c r="D43" s="660">
        <v>986.95377360096</v>
      </c>
      <c r="E43" s="660">
        <v>934.3256274792</v>
      </c>
      <c r="F43" s="660">
        <v>942.100933703259</v>
      </c>
    </row>
    <row r="44" spans="1:6">
      <c r="A44" s="625">
        <v>18.5</v>
      </c>
      <c r="B44" s="659" t="s">
        <v>3679</v>
      </c>
      <c r="C44" s="659" t="s">
        <v>3679</v>
      </c>
      <c r="D44" s="660">
        <v>1011.46997249232</v>
      </c>
      <c r="E44" s="660">
        <v>957.5759318928</v>
      </c>
      <c r="F44" s="660">
        <v>966.345898159091</v>
      </c>
    </row>
    <row r="45" spans="1:6">
      <c r="A45" s="625">
        <v>19</v>
      </c>
      <c r="B45" s="659" t="s">
        <v>3679</v>
      </c>
      <c r="C45" s="659" t="s">
        <v>3679</v>
      </c>
      <c r="D45" s="660">
        <v>1035.99694495176</v>
      </c>
      <c r="E45" s="660">
        <v>980.8148183064</v>
      </c>
      <c r="F45" s="660">
        <v>990.684782105588</v>
      </c>
    </row>
    <row r="46" spans="1:6">
      <c r="A46" s="625">
        <v>19.5</v>
      </c>
      <c r="B46" s="659" t="s">
        <v>3679</v>
      </c>
      <c r="C46" s="659" t="s">
        <v>3679</v>
      </c>
      <c r="D46" s="660">
        <v>1060.51314384312</v>
      </c>
      <c r="E46" s="660">
        <v>1004.05370472</v>
      </c>
      <c r="F46" s="660">
        <v>1015.02366605208</v>
      </c>
    </row>
    <row r="47" spans="1:6">
      <c r="A47" s="625">
        <v>20</v>
      </c>
      <c r="B47" s="659" t="s">
        <v>3679</v>
      </c>
      <c r="C47" s="659" t="s">
        <v>3679</v>
      </c>
      <c r="D47" s="660">
        <v>1068.17637473448</v>
      </c>
      <c r="E47" s="660">
        <v>1011.2388831336</v>
      </c>
      <c r="F47" s="660">
        <v>1023.20350450792</v>
      </c>
    </row>
    <row r="48" spans="1:6">
      <c r="A48" s="625">
        <v>20.5</v>
      </c>
      <c r="B48" s="659" t="s">
        <v>3679</v>
      </c>
      <c r="C48" s="659" t="s">
        <v>3679</v>
      </c>
      <c r="D48" s="660">
        <v>1073.49891562584</v>
      </c>
      <c r="E48" s="660">
        <v>1016.4144935472</v>
      </c>
      <c r="F48" s="660">
        <v>1029.47911245441</v>
      </c>
    </row>
    <row r="49" spans="1:6">
      <c r="A49" s="627" t="s">
        <v>3680</v>
      </c>
      <c r="B49" s="659" t="s">
        <v>3679</v>
      </c>
      <c r="C49" s="659" t="s">
        <v>3679</v>
      </c>
      <c r="D49" s="630">
        <v>51.97</v>
      </c>
      <c r="E49" s="630">
        <v>41.71</v>
      </c>
      <c r="F49" s="630">
        <v>41.71</v>
      </c>
    </row>
    <row r="50" spans="1:6">
      <c r="A50" s="627" t="s">
        <v>3681</v>
      </c>
      <c r="B50" s="659" t="s">
        <v>3679</v>
      </c>
      <c r="C50" s="659" t="s">
        <v>3679</v>
      </c>
      <c r="D50" s="630">
        <v>49.69</v>
      </c>
      <c r="E50" s="630">
        <v>41.71</v>
      </c>
      <c r="F50" s="630">
        <v>41.71</v>
      </c>
    </row>
    <row r="51" spans="1:6">
      <c r="A51" s="627" t="s">
        <v>792</v>
      </c>
      <c r="B51" s="659" t="s">
        <v>3679</v>
      </c>
      <c r="C51" s="659" t="s">
        <v>3679</v>
      </c>
      <c r="D51" s="630">
        <v>45.6</v>
      </c>
      <c r="E51" s="630">
        <v>41.71</v>
      </c>
      <c r="F51" s="630">
        <v>41.71</v>
      </c>
    </row>
    <row r="52" spans="1:6">
      <c r="A52" s="627" t="s">
        <v>793</v>
      </c>
      <c r="B52" s="659" t="s">
        <v>3679</v>
      </c>
      <c r="C52" s="659" t="s">
        <v>3679</v>
      </c>
      <c r="D52" s="630">
        <v>45.41</v>
      </c>
      <c r="E52" s="630">
        <v>41.71</v>
      </c>
      <c r="F52" s="630">
        <v>41.71</v>
      </c>
    </row>
    <row r="54" spans="1:13">
      <c r="A54" s="633" t="s">
        <v>3682</v>
      </c>
      <c r="B54" s="634"/>
      <c r="C54" s="634"/>
      <c r="D54" s="634"/>
      <c r="E54" s="634"/>
      <c r="F54" s="634"/>
      <c r="G54" s="634"/>
      <c r="H54" s="634"/>
      <c r="I54" s="634"/>
      <c r="J54" s="634"/>
      <c r="K54" s="634"/>
      <c r="L54" s="634"/>
      <c r="M54" s="642"/>
    </row>
    <row r="55" spans="1:13">
      <c r="A55" s="633" t="s">
        <v>3683</v>
      </c>
      <c r="B55" s="634"/>
      <c r="C55" s="634"/>
      <c r="D55" s="634"/>
      <c r="E55" s="634"/>
      <c r="F55" s="634"/>
      <c r="G55" s="634"/>
      <c r="H55" s="634"/>
      <c r="I55" s="634"/>
      <c r="J55" s="634"/>
      <c r="K55" s="634"/>
      <c r="L55" s="634"/>
      <c r="M55" s="642"/>
    </row>
    <row r="56" spans="1:13">
      <c r="A56" s="635" t="s">
        <v>3684</v>
      </c>
      <c r="B56" s="636"/>
      <c r="C56" s="636"/>
      <c r="D56" s="636"/>
      <c r="E56" s="636"/>
      <c r="F56" s="636"/>
      <c r="G56" s="636"/>
      <c r="H56" s="636"/>
      <c r="I56" s="636"/>
      <c r="J56" s="636"/>
      <c r="K56" s="636"/>
      <c r="L56" s="636"/>
      <c r="M56" s="643"/>
    </row>
    <row r="57" spans="1:13">
      <c r="A57" s="635" t="s">
        <v>3685</v>
      </c>
      <c r="B57" s="636"/>
      <c r="C57" s="636"/>
      <c r="D57" s="636"/>
      <c r="E57" s="636"/>
      <c r="F57" s="636"/>
      <c r="G57" s="636"/>
      <c r="H57" s="636"/>
      <c r="I57" s="636"/>
      <c r="J57" s="636"/>
      <c r="K57" s="636"/>
      <c r="L57" s="636"/>
      <c r="M57" s="643"/>
    </row>
    <row r="58" ht="16.5" spans="1:8">
      <c r="A58" s="637" t="s">
        <v>3686</v>
      </c>
      <c r="B58" s="638"/>
      <c r="C58" s="638"/>
      <c r="D58" s="638"/>
      <c r="E58" s="638"/>
      <c r="F58" s="638"/>
      <c r="G58" s="613"/>
      <c r="H58" s="613"/>
    </row>
    <row r="59" ht="15" spans="1:8">
      <c r="A59" s="639" t="s">
        <v>3651</v>
      </c>
      <c r="B59" s="639"/>
      <c r="C59" s="639"/>
      <c r="D59" s="639"/>
      <c r="E59" s="639"/>
      <c r="F59" s="639"/>
      <c r="G59" s="613"/>
      <c r="H59" s="613"/>
    </row>
    <row r="60" ht="15" spans="1:8">
      <c r="A60" s="640" t="s">
        <v>3652</v>
      </c>
      <c r="B60" s="640"/>
      <c r="C60" s="640"/>
      <c r="D60" s="640"/>
      <c r="E60" s="640"/>
      <c r="F60" s="640"/>
      <c r="G60" s="613"/>
      <c r="H60" s="613"/>
    </row>
    <row r="61" ht="16.5" spans="1:8">
      <c r="A61" s="637" t="s">
        <v>3653</v>
      </c>
      <c r="B61" s="638"/>
      <c r="C61" s="638"/>
      <c r="D61" s="638"/>
      <c r="E61" s="638"/>
      <c r="F61" s="638"/>
      <c r="G61" s="613"/>
      <c r="H61" s="613"/>
    </row>
    <row r="62" ht="16.5" spans="1:8">
      <c r="A62" s="638" t="s">
        <v>3654</v>
      </c>
      <c r="B62" s="638"/>
      <c r="C62" s="638"/>
      <c r="D62" s="638"/>
      <c r="E62" s="638"/>
      <c r="F62" s="638"/>
      <c r="G62" s="613"/>
      <c r="H62" s="613"/>
    </row>
    <row r="63" ht="16.5" spans="1:8">
      <c r="A63" s="638" t="s">
        <v>3655</v>
      </c>
      <c r="B63" s="638"/>
      <c r="C63" s="638"/>
      <c r="D63" s="638"/>
      <c r="E63" s="638"/>
      <c r="F63" s="638"/>
      <c r="G63" s="613"/>
      <c r="H63" s="613"/>
    </row>
    <row r="64" ht="15" spans="1:8">
      <c r="A64" s="638" t="s">
        <v>3656</v>
      </c>
      <c r="B64" s="638"/>
      <c r="C64" s="638"/>
      <c r="D64" s="638"/>
      <c r="E64" s="638"/>
      <c r="F64" s="638"/>
      <c r="G64" s="613"/>
      <c r="H64" s="613"/>
    </row>
    <row r="65" ht="15" spans="1:8">
      <c r="A65" s="640" t="s">
        <v>3657</v>
      </c>
      <c r="B65" s="640"/>
      <c r="C65" s="640"/>
      <c r="D65" s="640"/>
      <c r="E65" s="640"/>
      <c r="F65" s="640"/>
      <c r="G65" s="613"/>
      <c r="H65" s="613"/>
    </row>
    <row r="66" ht="16.5" spans="1:8">
      <c r="A66" s="638" t="s">
        <v>3658</v>
      </c>
      <c r="B66" s="638"/>
      <c r="C66" s="638"/>
      <c r="D66" s="638"/>
      <c r="E66" s="638"/>
      <c r="F66" s="638"/>
      <c r="G66" s="613"/>
      <c r="H66" s="613"/>
    </row>
    <row r="67" ht="15" spans="1:8">
      <c r="A67" s="637" t="s">
        <v>3687</v>
      </c>
      <c r="B67" s="638"/>
      <c r="C67" s="638"/>
      <c r="D67" s="638"/>
      <c r="E67" s="638"/>
      <c r="F67" s="638"/>
      <c r="G67" s="613"/>
      <c r="H67" s="613"/>
    </row>
    <row r="68" ht="15" spans="1:8">
      <c r="A68" s="644" t="s">
        <v>3660</v>
      </c>
      <c r="B68" s="645"/>
      <c r="C68" s="645"/>
      <c r="D68" s="645"/>
      <c r="E68" s="645"/>
      <c r="F68" s="638"/>
      <c r="G68" s="613"/>
      <c r="H68" s="613"/>
    </row>
    <row r="69" ht="15" spans="1:8">
      <c r="A69" s="644" t="s">
        <v>3661</v>
      </c>
      <c r="B69" s="644"/>
      <c r="C69" s="644"/>
      <c r="D69" s="644"/>
      <c r="E69" s="644"/>
      <c r="F69" s="644"/>
      <c r="G69" s="613"/>
      <c r="H69" s="613"/>
    </row>
    <row r="70" spans="1:8">
      <c r="A70" s="646" t="s">
        <v>3426</v>
      </c>
      <c r="B70" s="647"/>
      <c r="C70" s="648"/>
      <c r="D70" s="648"/>
      <c r="E70" s="648"/>
      <c r="F70" s="648"/>
      <c r="G70" s="648"/>
      <c r="H70" s="647"/>
    </row>
    <row r="71" spans="1:8">
      <c r="A71" s="649" t="s">
        <v>3427</v>
      </c>
      <c r="B71" s="650"/>
      <c r="C71" s="651"/>
      <c r="D71" s="652"/>
      <c r="E71" s="652"/>
      <c r="F71" s="652"/>
      <c r="G71" s="652"/>
      <c r="H71" s="608"/>
    </row>
    <row r="72" spans="1:8">
      <c r="A72" s="653" t="s">
        <v>3428</v>
      </c>
      <c r="B72" s="650"/>
      <c r="C72" s="651"/>
      <c r="D72" s="651"/>
      <c r="E72" s="651"/>
      <c r="F72" s="651"/>
      <c r="G72" s="651"/>
      <c r="H72" s="608"/>
    </row>
    <row r="73" spans="1:8">
      <c r="A73" s="654" t="s">
        <v>3429</v>
      </c>
      <c r="B73" s="650"/>
      <c r="C73" s="652"/>
      <c r="D73" s="652"/>
      <c r="E73" s="652"/>
      <c r="F73" s="652"/>
      <c r="G73" s="652"/>
      <c r="H73" s="608"/>
    </row>
    <row r="74" spans="1:8">
      <c r="A74" s="654" t="s">
        <v>3430</v>
      </c>
      <c r="B74" s="650"/>
      <c r="C74" s="652"/>
      <c r="D74" s="652"/>
      <c r="E74" s="652"/>
      <c r="F74" s="652"/>
      <c r="G74" s="652"/>
      <c r="H74" s="608"/>
    </row>
    <row r="75" spans="1:8">
      <c r="A75" s="654" t="s">
        <v>3431</v>
      </c>
      <c r="B75" s="650"/>
      <c r="C75" s="651"/>
      <c r="D75" s="651"/>
      <c r="E75" s="651"/>
      <c r="F75" s="652"/>
      <c r="G75" s="652"/>
      <c r="H75" s="608"/>
    </row>
    <row r="76" spans="1:8">
      <c r="A76" s="654" t="s">
        <v>3432</v>
      </c>
      <c r="B76" s="650"/>
      <c r="C76" s="651"/>
      <c r="D76" s="651"/>
      <c r="E76" s="651"/>
      <c r="F76" s="652"/>
      <c r="G76" s="652"/>
      <c r="H76" s="608"/>
    </row>
    <row r="77" spans="1:8">
      <c r="A77" s="654" t="s">
        <v>3433</v>
      </c>
      <c r="B77" s="650"/>
      <c r="C77" s="651"/>
      <c r="D77" s="651"/>
      <c r="E77" s="651"/>
      <c r="F77" s="652"/>
      <c r="G77" s="652"/>
      <c r="H77" s="608"/>
    </row>
    <row r="78" spans="1:8">
      <c r="A78" s="605" t="s">
        <v>3434</v>
      </c>
      <c r="B78" s="606"/>
      <c r="C78" s="607"/>
      <c r="D78" s="607"/>
      <c r="E78" s="607"/>
      <c r="F78" s="607"/>
      <c r="G78" s="607"/>
      <c r="H78" s="608"/>
    </row>
    <row r="79" ht="28" customHeight="1" spans="1:11">
      <c r="A79" s="655" t="s">
        <v>3688</v>
      </c>
      <c r="B79" s="656"/>
      <c r="C79" s="657"/>
      <c r="D79" s="657"/>
      <c r="E79" s="657"/>
      <c r="F79" s="657"/>
      <c r="G79" s="657"/>
      <c r="H79" s="656"/>
      <c r="I79" s="658"/>
      <c r="J79" s="658"/>
      <c r="K79" s="658"/>
    </row>
    <row r="80" spans="1:11">
      <c r="A80" s="658" t="s">
        <v>3689</v>
      </c>
      <c r="B80" s="658"/>
      <c r="C80" s="658"/>
      <c r="D80" s="658"/>
      <c r="E80" s="658"/>
      <c r="F80" s="658"/>
      <c r="G80" s="658"/>
      <c r="H80" s="658"/>
      <c r="I80" s="658"/>
      <c r="J80" s="658"/>
      <c r="K80" s="658"/>
    </row>
  </sheetData>
  <mergeCells count="11">
    <mergeCell ref="A1:J1"/>
    <mergeCell ref="A2:J2"/>
    <mergeCell ref="A54:M54"/>
    <mergeCell ref="A55:M55"/>
    <mergeCell ref="A56:M56"/>
    <mergeCell ref="A57:M57"/>
    <mergeCell ref="A59:F59"/>
    <mergeCell ref="A60:F60"/>
    <mergeCell ref="A65:F65"/>
    <mergeCell ref="A70:H70"/>
    <mergeCell ref="A6:A7"/>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N80"/>
  <sheetViews>
    <sheetView workbookViewId="0">
      <selection activeCell="O31" sqref="O31"/>
    </sheetView>
  </sheetViews>
  <sheetFormatPr defaultColWidth="9" defaultRowHeight="14.25"/>
  <cols>
    <col min="2" max="3" width="13.875" customWidth="1"/>
    <col min="4" max="4" width="15.375" customWidth="1"/>
    <col min="5" max="5" width="32.125" customWidth="1"/>
    <col min="6" max="6" width="14.25" customWidth="1"/>
    <col min="7" max="7" width="16.25" customWidth="1"/>
  </cols>
  <sheetData>
    <row r="1" ht="33.75" spans="1:11">
      <c r="A1" s="581" t="s">
        <v>95</v>
      </c>
      <c r="B1" s="581"/>
      <c r="C1" s="581"/>
      <c r="D1" s="581"/>
      <c r="E1" s="581"/>
      <c r="F1" s="581"/>
      <c r="G1" s="581"/>
      <c r="H1" s="581"/>
      <c r="I1" s="581"/>
      <c r="J1" s="581"/>
      <c r="K1" s="581"/>
    </row>
    <row r="2" ht="18.75" spans="1:11">
      <c r="A2" s="32" t="s">
        <v>216</v>
      </c>
      <c r="B2" s="32"/>
      <c r="C2" s="32"/>
      <c r="D2" s="32"/>
      <c r="E2" s="32"/>
      <c r="F2" s="32"/>
      <c r="G2" s="32"/>
      <c r="H2" s="32"/>
      <c r="I2" s="32"/>
      <c r="J2" s="32"/>
      <c r="K2" s="32"/>
    </row>
    <row r="3" spans="1:11">
      <c r="A3" s="582"/>
      <c r="B3" s="583" t="s">
        <v>3363</v>
      </c>
      <c r="C3" s="583"/>
      <c r="D3" s="583"/>
      <c r="E3" s="583"/>
      <c r="F3" s="583"/>
      <c r="G3" s="583"/>
      <c r="H3" s="583"/>
      <c r="I3" s="583"/>
      <c r="J3" s="583"/>
      <c r="K3" s="583"/>
    </row>
    <row r="4" ht="27" spans="5:9">
      <c r="E4" s="614" t="s">
        <v>3690</v>
      </c>
      <c r="I4" s="641"/>
    </row>
    <row r="5" spans="7:7">
      <c r="G5" t="s">
        <v>3691</v>
      </c>
    </row>
    <row r="6" spans="1:7">
      <c r="A6" s="615" t="s">
        <v>775</v>
      </c>
      <c r="B6" s="616" t="s">
        <v>3673</v>
      </c>
      <c r="C6" s="617"/>
      <c r="D6" s="618" t="s">
        <v>2874</v>
      </c>
      <c r="E6" s="619" t="s">
        <v>2868</v>
      </c>
      <c r="F6" s="619" t="s">
        <v>2871</v>
      </c>
      <c r="G6" s="619" t="s">
        <v>2873</v>
      </c>
    </row>
    <row r="7" ht="75" customHeight="1" spans="1:7">
      <c r="A7" s="620"/>
      <c r="B7" s="621" t="s">
        <v>248</v>
      </c>
      <c r="C7" s="621" t="s">
        <v>622</v>
      </c>
      <c r="D7" s="621" t="s">
        <v>3675</v>
      </c>
      <c r="E7" s="622" t="s">
        <v>3692</v>
      </c>
      <c r="F7" s="623" t="s">
        <v>3693</v>
      </c>
      <c r="G7" s="624" t="s">
        <v>3694</v>
      </c>
    </row>
    <row r="8" spans="1:7">
      <c r="A8" s="625" t="s">
        <v>3102</v>
      </c>
      <c r="B8" s="626">
        <v>136.609862818292</v>
      </c>
      <c r="C8" s="626">
        <v>136.609862818292</v>
      </c>
      <c r="D8" s="626">
        <v>151.473681054781</v>
      </c>
      <c r="E8" s="626">
        <v>159.357009022</v>
      </c>
      <c r="F8" s="626">
        <v>150.712312735029</v>
      </c>
      <c r="G8" s="626">
        <v>152.591896469929</v>
      </c>
    </row>
    <row r="9" spans="1:7">
      <c r="A9" s="625">
        <v>1</v>
      </c>
      <c r="B9" s="626">
        <v>165.267947973383</v>
      </c>
      <c r="C9" s="626">
        <v>165.267947973383</v>
      </c>
      <c r="D9" s="626">
        <v>196.334133177256</v>
      </c>
      <c r="E9" s="626">
        <v>178.402612185112</v>
      </c>
      <c r="F9" s="626">
        <v>169.97359729799</v>
      </c>
      <c r="G9" s="626">
        <v>169.749954279064</v>
      </c>
    </row>
    <row r="10" spans="1:7">
      <c r="A10" s="625">
        <v>1.5</v>
      </c>
      <c r="B10" s="626">
        <v>207.058020243867</v>
      </c>
      <c r="C10" s="626">
        <v>207.058020243867</v>
      </c>
      <c r="D10" s="626">
        <v>245.481816492043</v>
      </c>
      <c r="E10" s="626">
        <v>218.006373502294</v>
      </c>
      <c r="F10" s="626">
        <v>207.770498976241</v>
      </c>
      <c r="G10" s="626">
        <v>207.453910406641</v>
      </c>
    </row>
    <row r="11" spans="1:7">
      <c r="A11" s="625">
        <v>2</v>
      </c>
      <c r="B11" s="626">
        <v>248.848092514351</v>
      </c>
      <c r="C11" s="626">
        <v>248.848092514351</v>
      </c>
      <c r="D11" s="626">
        <v>294.642902235614</v>
      </c>
      <c r="E11" s="626">
        <v>257.623157519447</v>
      </c>
      <c r="F11" s="626">
        <v>245.579791184561</v>
      </c>
      <c r="G11" s="626">
        <v>245.170252108074</v>
      </c>
    </row>
    <row r="12" spans="1:7">
      <c r="A12" s="625">
        <v>2.5</v>
      </c>
      <c r="B12" s="626">
        <v>290.638164784835</v>
      </c>
      <c r="C12" s="626">
        <v>290.638164784835</v>
      </c>
      <c r="D12" s="626">
        <v>343.790585550402</v>
      </c>
      <c r="E12" s="626">
        <v>297.226918836629</v>
      </c>
      <c r="F12" s="626">
        <v>283.376692862812</v>
      </c>
      <c r="G12" s="626">
        <v>282.874208235651</v>
      </c>
    </row>
    <row r="13" spans="1:7">
      <c r="A13" s="625">
        <v>3</v>
      </c>
      <c r="B13" s="626">
        <v>281.830140677949</v>
      </c>
      <c r="C13" s="626">
        <v>281.830140677949</v>
      </c>
      <c r="D13" s="626">
        <v>296.791482171627</v>
      </c>
      <c r="E13" s="626">
        <v>323.690775884421</v>
      </c>
      <c r="F13" s="626">
        <v>302.498118708181</v>
      </c>
      <c r="G13" s="626">
        <v>301.919497935479</v>
      </c>
    </row>
    <row r="14" spans="1:7">
      <c r="A14" s="625">
        <v>3.5</v>
      </c>
      <c r="B14" s="626">
        <v>317.674821691952</v>
      </c>
      <c r="C14" s="626">
        <v>317.674821691952</v>
      </c>
      <c r="D14" s="626">
        <v>334.475190154243</v>
      </c>
      <c r="E14" s="626">
        <v>363.620104700845</v>
      </c>
      <c r="F14" s="626">
        <v>339.842650339539</v>
      </c>
      <c r="G14" s="626">
        <v>339.172821499982</v>
      </c>
    </row>
    <row r="15" spans="1:7">
      <c r="A15" s="625">
        <v>4</v>
      </c>
      <c r="B15" s="626">
        <v>353.519502705955</v>
      </c>
      <c r="C15" s="626">
        <v>353.519502705955</v>
      </c>
      <c r="D15" s="626">
        <v>372.158898136859</v>
      </c>
      <c r="E15" s="626">
        <v>403.5364108173</v>
      </c>
      <c r="F15" s="626">
        <v>377.175039251431</v>
      </c>
      <c r="G15" s="626">
        <v>376.414007202105</v>
      </c>
    </row>
    <row r="16" spans="1:7">
      <c r="A16" s="625">
        <v>4.5</v>
      </c>
      <c r="B16" s="626">
        <v>389.364183719957</v>
      </c>
      <c r="C16" s="626">
        <v>389.364183719957</v>
      </c>
      <c r="D16" s="626">
        <v>409.842606119475</v>
      </c>
      <c r="E16" s="626">
        <v>425.904496344229</v>
      </c>
      <c r="F16" s="626">
        <v>398.10459587583</v>
      </c>
      <c r="G16" s="626">
        <v>397.28610446825</v>
      </c>
    </row>
    <row r="17" spans="1:7">
      <c r="A17" s="625">
        <v>5</v>
      </c>
      <c r="B17" s="626">
        <v>425.20886473396</v>
      </c>
      <c r="C17" s="626">
        <v>425.20886473396</v>
      </c>
      <c r="D17" s="626">
        <v>447.526314102092</v>
      </c>
      <c r="E17" s="626">
        <v>447.409190281501</v>
      </c>
      <c r="F17" s="626">
        <v>426.038326864685</v>
      </c>
      <c r="G17" s="626">
        <v>425.135412012573</v>
      </c>
    </row>
    <row r="18" spans="1:7">
      <c r="A18" s="625">
        <v>5.5</v>
      </c>
      <c r="B18" s="626">
        <v>406.747953000497</v>
      </c>
      <c r="C18" s="626">
        <v>406.747953000497</v>
      </c>
      <c r="D18" s="626">
        <v>414.061084501522</v>
      </c>
      <c r="E18" s="626">
        <v>460.510744675165</v>
      </c>
      <c r="F18" s="626">
        <v>402.546313482349</v>
      </c>
      <c r="G18" s="626">
        <v>401.563101616646</v>
      </c>
    </row>
    <row r="19" spans="1:7">
      <c r="A19" s="625">
        <v>6</v>
      </c>
      <c r="B19" s="626">
        <v>430.377503453251</v>
      </c>
      <c r="C19" s="626">
        <v>430.377503453251</v>
      </c>
      <c r="D19" s="626">
        <v>438.713079911058</v>
      </c>
      <c r="E19" s="626">
        <v>464.481499267164</v>
      </c>
      <c r="F19" s="626">
        <v>430.271541310814</v>
      </c>
      <c r="G19" s="626">
        <v>429.22251312532</v>
      </c>
    </row>
    <row r="20" spans="1:7">
      <c r="A20" s="625">
        <v>6.5</v>
      </c>
      <c r="B20" s="626">
        <v>462.473617696121</v>
      </c>
      <c r="C20" s="626">
        <v>462.473617696121</v>
      </c>
      <c r="D20" s="626">
        <v>470.819395966214</v>
      </c>
      <c r="E20" s="626">
        <v>494.681653963702</v>
      </c>
      <c r="F20" s="626">
        <v>459.006465458222</v>
      </c>
      <c r="G20" s="626">
        <v>457.871198453951</v>
      </c>
    </row>
    <row r="21" spans="1:7">
      <c r="A21" s="625">
        <v>7</v>
      </c>
      <c r="B21" s="626">
        <v>488.656571924048</v>
      </c>
      <c r="C21" s="626">
        <v>488.656571924048</v>
      </c>
      <c r="D21" s="626">
        <v>498.872085844255</v>
      </c>
      <c r="E21" s="626">
        <v>525.593703091213</v>
      </c>
      <c r="F21" s="626">
        <v>487.741389605631</v>
      </c>
      <c r="G21" s="626">
        <v>486.519883782582</v>
      </c>
    </row>
    <row r="22" spans="1:7">
      <c r="A22" s="625">
        <v>7.5</v>
      </c>
      <c r="B22" s="626">
        <v>520.423973722076</v>
      </c>
      <c r="C22" s="626">
        <v>520.423973722076</v>
      </c>
      <c r="D22" s="626">
        <v>530.723783333346</v>
      </c>
      <c r="E22" s="626">
        <v>556.517652083801</v>
      </c>
      <c r="F22" s="626">
        <v>516.47631375304</v>
      </c>
      <c r="G22" s="626">
        <v>515.168569111212</v>
      </c>
    </row>
    <row r="23" spans="1:7">
      <c r="A23" s="625">
        <v>8</v>
      </c>
      <c r="B23" s="626">
        <v>551.117302372306</v>
      </c>
      <c r="C23" s="626">
        <v>551.117302372306</v>
      </c>
      <c r="D23" s="626">
        <v>562.588248683781</v>
      </c>
      <c r="E23" s="626">
        <v>587.441601076389</v>
      </c>
      <c r="F23" s="626">
        <v>545.211237900448</v>
      </c>
      <c r="G23" s="626">
        <v>543.817254439843</v>
      </c>
    </row>
    <row r="24" spans="1:7">
      <c r="A24" s="625">
        <v>8.5</v>
      </c>
      <c r="B24" s="626">
        <v>582.884704170333</v>
      </c>
      <c r="C24" s="626">
        <v>582.884704170333</v>
      </c>
      <c r="D24" s="626">
        <v>594.439946172872</v>
      </c>
      <c r="E24" s="626">
        <v>605.998239067598</v>
      </c>
      <c r="F24" s="626">
        <v>573.946162047857</v>
      </c>
      <c r="G24" s="626">
        <v>572.465939768474</v>
      </c>
    </row>
    <row r="25" spans="1:7">
      <c r="A25" s="625">
        <v>9</v>
      </c>
      <c r="B25" s="626">
        <v>614.65262939582</v>
      </c>
      <c r="C25" s="626">
        <v>614.65262939582</v>
      </c>
      <c r="D25" s="626">
        <v>626.304411523307</v>
      </c>
      <c r="E25" s="626">
        <v>624.94666132463</v>
      </c>
      <c r="F25" s="626">
        <v>591.979901883283</v>
      </c>
      <c r="G25" s="626">
        <v>590.417721258846</v>
      </c>
    </row>
    <row r="26" spans="1:7">
      <c r="A26" s="625">
        <v>9.5</v>
      </c>
      <c r="B26" s="626">
        <v>645.345958046051</v>
      </c>
      <c r="C26" s="626">
        <v>645.345958046051</v>
      </c>
      <c r="D26" s="626">
        <v>658.156109012398</v>
      </c>
      <c r="E26" s="626">
        <v>654.723848727115</v>
      </c>
      <c r="F26" s="626">
        <v>620.216397801946</v>
      </c>
      <c r="G26" s="626">
        <v>618.568177730023</v>
      </c>
    </row>
    <row r="27" spans="1:7">
      <c r="A27" s="625">
        <v>10</v>
      </c>
      <c r="B27" s="626">
        <v>677.113359844078</v>
      </c>
      <c r="C27" s="626">
        <v>677.113359844078</v>
      </c>
      <c r="D27" s="626">
        <v>690.020574362833</v>
      </c>
      <c r="E27" s="626">
        <v>673.682976968216</v>
      </c>
      <c r="F27" s="626">
        <v>637.634834559226</v>
      </c>
      <c r="G27" s="626">
        <v>636.116936223044</v>
      </c>
    </row>
    <row r="28" spans="1:7">
      <c r="A28" s="625">
        <v>10.5</v>
      </c>
      <c r="B28" s="626">
        <v>630.99388983672</v>
      </c>
      <c r="C28" s="626">
        <v>630.99388983672</v>
      </c>
      <c r="D28" s="626">
        <v>701.666337150099</v>
      </c>
      <c r="E28" s="626">
        <v>715.40248762619</v>
      </c>
      <c r="F28" s="626">
        <v>640.696492816639</v>
      </c>
      <c r="G28" s="626">
        <v>639.075327228208</v>
      </c>
    </row>
    <row r="29" spans="1:7">
      <c r="A29" s="625">
        <v>11</v>
      </c>
      <c r="B29" s="626">
        <v>637.057502237484</v>
      </c>
      <c r="C29" s="626">
        <v>637.057502237484</v>
      </c>
      <c r="D29" s="626">
        <v>722.061294222163</v>
      </c>
      <c r="E29" s="626">
        <v>728.494470148697</v>
      </c>
      <c r="F29" s="626">
        <v>652.610469339891</v>
      </c>
      <c r="G29" s="626">
        <v>650.937091051558</v>
      </c>
    </row>
    <row r="30" spans="1:7">
      <c r="A30" s="625">
        <v>11.5</v>
      </c>
      <c r="B30" s="626">
        <v>661.006931673566</v>
      </c>
      <c r="C30" s="626">
        <v>661.006931673566</v>
      </c>
      <c r="D30" s="626">
        <v>748.648861588513</v>
      </c>
      <c r="E30" s="626">
        <v>755.905931054149</v>
      </c>
      <c r="F30" s="626">
        <v>677.338375719475</v>
      </c>
      <c r="G30" s="626">
        <v>675.580361419472</v>
      </c>
    </row>
    <row r="31" spans="1:7">
      <c r="A31" s="625">
        <v>12</v>
      </c>
      <c r="B31" s="626">
        <v>682.897107751823</v>
      </c>
      <c r="C31" s="626">
        <v>682.897107751823</v>
      </c>
      <c r="D31" s="626">
        <v>775.236428954864</v>
      </c>
      <c r="E31" s="626">
        <v>767.651044120408</v>
      </c>
      <c r="F31" s="626">
        <v>688.024956457079</v>
      </c>
      <c r="G31" s="626">
        <v>686.219159151638</v>
      </c>
    </row>
    <row r="32" spans="1:7">
      <c r="A32" s="625">
        <v>12.5</v>
      </c>
      <c r="B32" s="626">
        <v>706.846537187905</v>
      </c>
      <c r="C32" s="626">
        <v>706.846537187905</v>
      </c>
      <c r="D32" s="626">
        <v>800.084824958353</v>
      </c>
      <c r="E32" s="626">
        <v>784.237995807748</v>
      </c>
      <c r="F32" s="626">
        <v>712.258304709072</v>
      </c>
      <c r="G32" s="626">
        <v>731.167419676147</v>
      </c>
    </row>
    <row r="33" spans="1:7">
      <c r="A33" s="625">
        <v>13</v>
      </c>
      <c r="B33" s="626">
        <v>728.736713266162</v>
      </c>
      <c r="C33" s="626">
        <v>728.736713266162</v>
      </c>
      <c r="D33" s="626">
        <v>826.597679056626</v>
      </c>
      <c r="E33" s="626">
        <v>790.783567739859</v>
      </c>
      <c r="F33" s="626">
        <v>723.70518597894</v>
      </c>
      <c r="G33" s="626">
        <v>756.570966779301</v>
      </c>
    </row>
    <row r="34" spans="1:7">
      <c r="A34" s="625">
        <v>13.5</v>
      </c>
      <c r="B34" s="626">
        <v>752.686142702244</v>
      </c>
      <c r="C34" s="626">
        <v>752.686142702244</v>
      </c>
      <c r="D34" s="626">
        <v>853.110533154898</v>
      </c>
      <c r="E34" s="626">
        <v>816.657760301502</v>
      </c>
      <c r="F34" s="626">
        <v>747.528612115012</v>
      </c>
      <c r="G34" s="626">
        <v>765.321268944942</v>
      </c>
    </row>
    <row r="35" spans="1:7">
      <c r="A35" s="625">
        <v>14</v>
      </c>
      <c r="B35" s="626">
        <v>774.576318780501</v>
      </c>
      <c r="C35" s="626">
        <v>774.576318780501</v>
      </c>
      <c r="D35" s="626">
        <v>879.623387253171</v>
      </c>
      <c r="E35" s="626">
        <v>842.531952863144</v>
      </c>
      <c r="F35" s="626">
        <v>771.352038251084</v>
      </c>
      <c r="G35" s="626">
        <v>789.202990446169</v>
      </c>
    </row>
    <row r="36" spans="1:7">
      <c r="A36" s="625">
        <v>14.5</v>
      </c>
      <c r="B36" s="626">
        <v>798.525748216583</v>
      </c>
      <c r="C36" s="626">
        <v>798.525748216583</v>
      </c>
      <c r="D36" s="626">
        <v>906.136241351443</v>
      </c>
      <c r="E36" s="626">
        <v>868.406145424787</v>
      </c>
      <c r="F36" s="626">
        <v>795.175464387156</v>
      </c>
      <c r="G36" s="626">
        <v>813.084711947395</v>
      </c>
    </row>
    <row r="37" spans="1:7">
      <c r="A37" s="625">
        <v>15</v>
      </c>
      <c r="B37" s="626">
        <v>820.415924294839</v>
      </c>
      <c r="C37" s="626">
        <v>820.415924294839</v>
      </c>
      <c r="D37" s="626">
        <v>932.649095449716</v>
      </c>
      <c r="E37" s="626">
        <v>894.269581450907</v>
      </c>
      <c r="F37" s="626">
        <v>818.998890523229</v>
      </c>
      <c r="G37" s="626">
        <v>836.966433448622</v>
      </c>
    </row>
    <row r="38" spans="1:7">
      <c r="A38" s="625">
        <v>15.5</v>
      </c>
      <c r="B38" s="626">
        <v>844.365353730922</v>
      </c>
      <c r="C38" s="626">
        <v>844.365353730922</v>
      </c>
      <c r="D38" s="626">
        <v>943.590239547988</v>
      </c>
      <c r="E38" s="626">
        <v>920.143774012549</v>
      </c>
      <c r="F38" s="626">
        <v>842.822316659301</v>
      </c>
      <c r="G38" s="626">
        <v>861.861909609714</v>
      </c>
    </row>
    <row r="39" spans="1:7">
      <c r="A39" s="625">
        <v>16</v>
      </c>
      <c r="B39" s="626">
        <v>866.255529809178</v>
      </c>
      <c r="C39" s="626">
        <v>866.255529809178</v>
      </c>
      <c r="D39" s="626">
        <v>966.766298646261</v>
      </c>
      <c r="E39" s="626">
        <v>946.017966574191</v>
      </c>
      <c r="F39" s="626">
        <v>866.645742795373</v>
      </c>
      <c r="G39" s="626">
        <v>885.743631110941</v>
      </c>
    </row>
    <row r="40" spans="1:7">
      <c r="A40" s="625">
        <v>16.5</v>
      </c>
      <c r="B40" s="626">
        <v>890.204959245261</v>
      </c>
      <c r="C40" s="626">
        <v>890.204959245261</v>
      </c>
      <c r="D40" s="626">
        <v>998.840477744533</v>
      </c>
      <c r="E40" s="626">
        <v>971.892159135834</v>
      </c>
      <c r="F40" s="626">
        <v>890.469168931446</v>
      </c>
      <c r="G40" s="626">
        <v>891.432845559924</v>
      </c>
    </row>
    <row r="41" spans="1:7">
      <c r="A41" s="625">
        <v>17</v>
      </c>
      <c r="B41" s="626">
        <v>912.095135323517</v>
      </c>
      <c r="C41" s="626">
        <v>912.095135323517</v>
      </c>
      <c r="D41" s="626">
        <v>1022.01653684281</v>
      </c>
      <c r="E41" s="626">
        <v>997.755595161954</v>
      </c>
      <c r="F41" s="626">
        <v>896.006743166168</v>
      </c>
      <c r="G41" s="626">
        <v>896.540193978504</v>
      </c>
    </row>
    <row r="42" spans="1:7">
      <c r="A42" s="625">
        <v>17.5</v>
      </c>
      <c r="B42" s="626">
        <v>936.0445647596</v>
      </c>
      <c r="C42" s="626">
        <v>936.0445647596</v>
      </c>
      <c r="D42" s="626">
        <v>1042.96806594108</v>
      </c>
      <c r="E42" s="626">
        <v>1023.6297877236</v>
      </c>
      <c r="F42" s="626">
        <v>919.364457315041</v>
      </c>
      <c r="G42" s="626">
        <v>920.449809283617</v>
      </c>
    </row>
    <row r="43" spans="1:7">
      <c r="A43" s="625">
        <v>18</v>
      </c>
      <c r="B43" s="626">
        <v>957.934740837856</v>
      </c>
      <c r="C43" s="626">
        <v>957.934740837856</v>
      </c>
      <c r="D43" s="626">
        <v>1069.48092003935</v>
      </c>
      <c r="E43" s="626">
        <v>1049.50398028524</v>
      </c>
      <c r="F43" s="626">
        <v>942.711414928392</v>
      </c>
      <c r="G43" s="626">
        <v>943.385814613394</v>
      </c>
    </row>
    <row r="44" spans="1:7">
      <c r="A44" s="625">
        <v>18.5</v>
      </c>
      <c r="B44" s="626">
        <v>981.884170273939</v>
      </c>
      <c r="C44" s="626">
        <v>981.884170273939</v>
      </c>
      <c r="D44" s="626">
        <v>1095.99377413762</v>
      </c>
      <c r="E44" s="626">
        <v>1075.37817284688</v>
      </c>
      <c r="F44" s="626">
        <v>966.058372541743</v>
      </c>
      <c r="G44" s="626">
        <v>966.321819943173</v>
      </c>
    </row>
    <row r="45" spans="1:7">
      <c r="A45" s="625">
        <v>19</v>
      </c>
      <c r="B45" s="626">
        <v>1003.7743463522</v>
      </c>
      <c r="C45" s="626">
        <v>1003.7743463522</v>
      </c>
      <c r="D45" s="626">
        <v>1122.5066282359</v>
      </c>
      <c r="E45" s="626">
        <v>1101.241608873</v>
      </c>
      <c r="F45" s="626">
        <v>969.617223551992</v>
      </c>
      <c r="G45" s="626">
        <v>989.257825272951</v>
      </c>
    </row>
    <row r="46" spans="1:7">
      <c r="A46" s="625">
        <v>19.5</v>
      </c>
      <c r="B46" s="626">
        <v>1027.72377578828</v>
      </c>
      <c r="C46" s="626">
        <v>1027.72377578828</v>
      </c>
      <c r="D46" s="626">
        <v>1149.01948233417</v>
      </c>
      <c r="E46" s="626">
        <v>1127.11580143464</v>
      </c>
      <c r="F46" s="626">
        <v>992.497242013076</v>
      </c>
      <c r="G46" s="626">
        <v>1012.19383060273</v>
      </c>
    </row>
    <row r="47" spans="1:7">
      <c r="A47" s="625">
        <v>20</v>
      </c>
      <c r="B47" s="626">
        <v>1049.61395186653</v>
      </c>
      <c r="C47" s="626">
        <v>1049.61395186653</v>
      </c>
      <c r="D47" s="626">
        <v>1175.53233643244</v>
      </c>
      <c r="E47" s="626">
        <v>1129.06566706384</v>
      </c>
      <c r="F47" s="626">
        <v>1015.37726047416</v>
      </c>
      <c r="G47" s="626">
        <v>1036.10344590784</v>
      </c>
    </row>
    <row r="48" spans="1:7">
      <c r="A48" s="625">
        <v>20.5</v>
      </c>
      <c r="B48" s="626">
        <v>1073.56338130262</v>
      </c>
      <c r="C48" s="626">
        <v>1073.56338130262</v>
      </c>
      <c r="D48" s="626">
        <v>1202.04519053071</v>
      </c>
      <c r="E48" s="626">
        <v>1131.01553269303</v>
      </c>
      <c r="F48" s="626">
        <v>1038.25727893524</v>
      </c>
      <c r="G48" s="626">
        <v>1039.30077261362</v>
      </c>
    </row>
    <row r="49" spans="1:7">
      <c r="A49" s="627" t="s">
        <v>3680</v>
      </c>
      <c r="B49" s="628">
        <v>52.1</v>
      </c>
      <c r="C49" s="629">
        <v>53.08</v>
      </c>
      <c r="D49" s="629">
        <v>54.28</v>
      </c>
      <c r="E49" s="630">
        <v>54.63</v>
      </c>
      <c r="F49" s="630">
        <v>44.47</v>
      </c>
      <c r="G49" s="630">
        <v>44.47</v>
      </c>
    </row>
    <row r="50" spans="1:7">
      <c r="A50" s="627" t="s">
        <v>3681</v>
      </c>
      <c r="B50" s="628">
        <v>52.1</v>
      </c>
      <c r="C50" s="629">
        <v>53.08</v>
      </c>
      <c r="D50" s="629">
        <v>53.72</v>
      </c>
      <c r="E50" s="630">
        <v>53.73</v>
      </c>
      <c r="F50" s="630">
        <v>44.47</v>
      </c>
      <c r="G50" s="630">
        <v>44.47</v>
      </c>
    </row>
    <row r="51" spans="1:7">
      <c r="A51" s="627" t="s">
        <v>792</v>
      </c>
      <c r="B51" s="628">
        <v>51.8</v>
      </c>
      <c r="C51" s="629">
        <v>53.08</v>
      </c>
      <c r="D51" s="629">
        <v>52.2</v>
      </c>
      <c r="E51" s="630">
        <v>47.79</v>
      </c>
      <c r="F51" s="630">
        <v>44.47</v>
      </c>
      <c r="G51" s="630">
        <v>44.47</v>
      </c>
    </row>
    <row r="52" spans="1:7">
      <c r="A52" s="627" t="s">
        <v>793</v>
      </c>
      <c r="B52" s="628">
        <v>51.38</v>
      </c>
      <c r="C52" s="631">
        <v>53.08</v>
      </c>
      <c r="D52" s="631">
        <v>50.9</v>
      </c>
      <c r="E52" s="632">
        <v>47.63</v>
      </c>
      <c r="F52" s="632">
        <v>44.47</v>
      </c>
      <c r="G52" s="632">
        <v>44.47</v>
      </c>
    </row>
    <row r="54" spans="1:14">
      <c r="A54" s="633" t="s">
        <v>3682</v>
      </c>
      <c r="B54" s="634"/>
      <c r="C54" s="634"/>
      <c r="D54" s="634"/>
      <c r="E54" s="634"/>
      <c r="F54" s="634"/>
      <c r="G54" s="634"/>
      <c r="H54" s="634"/>
      <c r="I54" s="634"/>
      <c r="J54" s="634"/>
      <c r="K54" s="634"/>
      <c r="L54" s="634"/>
      <c r="M54" s="634"/>
      <c r="N54" s="642"/>
    </row>
    <row r="55" spans="1:14">
      <c r="A55" s="633" t="s">
        <v>3683</v>
      </c>
      <c r="B55" s="634"/>
      <c r="C55" s="634"/>
      <c r="D55" s="634"/>
      <c r="E55" s="634"/>
      <c r="F55" s="634"/>
      <c r="G55" s="634"/>
      <c r="H55" s="634"/>
      <c r="I55" s="634"/>
      <c r="J55" s="634"/>
      <c r="K55" s="634"/>
      <c r="L55" s="634"/>
      <c r="M55" s="634"/>
      <c r="N55" s="642"/>
    </row>
    <row r="56" spans="1:14">
      <c r="A56" s="635" t="s">
        <v>3684</v>
      </c>
      <c r="B56" s="636"/>
      <c r="C56" s="636"/>
      <c r="D56" s="636"/>
      <c r="E56" s="636"/>
      <c r="F56" s="636"/>
      <c r="G56" s="636"/>
      <c r="H56" s="636"/>
      <c r="I56" s="636"/>
      <c r="J56" s="636"/>
      <c r="K56" s="636"/>
      <c r="L56" s="636"/>
      <c r="M56" s="636"/>
      <c r="N56" s="643"/>
    </row>
    <row r="57" spans="1:14">
      <c r="A57" s="635" t="s">
        <v>3695</v>
      </c>
      <c r="B57" s="636"/>
      <c r="C57" s="636"/>
      <c r="D57" s="636"/>
      <c r="E57" s="636"/>
      <c r="F57" s="636"/>
      <c r="G57" s="636"/>
      <c r="H57" s="636"/>
      <c r="I57" s="636"/>
      <c r="J57" s="636"/>
      <c r="K57" s="636"/>
      <c r="L57" s="636"/>
      <c r="M57" s="636"/>
      <c r="N57" s="643"/>
    </row>
    <row r="58" ht="16.5" spans="1:9">
      <c r="A58" s="637" t="s">
        <v>3686</v>
      </c>
      <c r="B58" s="638"/>
      <c r="C58" s="638"/>
      <c r="D58" s="638"/>
      <c r="E58" s="638"/>
      <c r="F58" s="638"/>
      <c r="G58" s="638"/>
      <c r="H58" s="613"/>
      <c r="I58" s="613"/>
    </row>
    <row r="59" ht="15" spans="1:9">
      <c r="A59" s="639" t="s">
        <v>3651</v>
      </c>
      <c r="B59" s="639"/>
      <c r="C59" s="639"/>
      <c r="D59" s="639"/>
      <c r="E59" s="639"/>
      <c r="F59" s="639"/>
      <c r="G59" s="639"/>
      <c r="H59" s="613"/>
      <c r="I59" s="613"/>
    </row>
    <row r="60" ht="15" spans="1:9">
      <c r="A60" s="640" t="s">
        <v>3652</v>
      </c>
      <c r="B60" s="640"/>
      <c r="C60" s="640"/>
      <c r="D60" s="640"/>
      <c r="E60" s="640"/>
      <c r="F60" s="640"/>
      <c r="G60" s="640"/>
      <c r="H60" s="613"/>
      <c r="I60" s="613"/>
    </row>
    <row r="61" ht="16.5" spans="1:9">
      <c r="A61" s="637" t="s">
        <v>3653</v>
      </c>
      <c r="B61" s="638"/>
      <c r="C61" s="638"/>
      <c r="D61" s="638"/>
      <c r="E61" s="638"/>
      <c r="F61" s="638"/>
      <c r="G61" s="638"/>
      <c r="H61" s="613"/>
      <c r="I61" s="613"/>
    </row>
    <row r="62" ht="16.5" spans="1:9">
      <c r="A62" s="638" t="s">
        <v>3654</v>
      </c>
      <c r="B62" s="638"/>
      <c r="C62" s="638"/>
      <c r="D62" s="638"/>
      <c r="E62" s="638"/>
      <c r="F62" s="638"/>
      <c r="G62" s="638"/>
      <c r="H62" s="613"/>
      <c r="I62" s="613"/>
    </row>
    <row r="63" ht="16.5" spans="1:9">
      <c r="A63" s="638" t="s">
        <v>3655</v>
      </c>
      <c r="B63" s="638"/>
      <c r="C63" s="638"/>
      <c r="D63" s="638"/>
      <c r="E63" s="638"/>
      <c r="F63" s="638"/>
      <c r="G63" s="638"/>
      <c r="H63" s="613"/>
      <c r="I63" s="613"/>
    </row>
    <row r="64" ht="15" spans="1:9">
      <c r="A64" s="638" t="s">
        <v>3656</v>
      </c>
      <c r="B64" s="638"/>
      <c r="C64" s="638"/>
      <c r="D64" s="638"/>
      <c r="E64" s="638"/>
      <c r="F64" s="638"/>
      <c r="G64" s="638"/>
      <c r="H64" s="613"/>
      <c r="I64" s="613"/>
    </row>
    <row r="65" ht="15" spans="1:9">
      <c r="A65" s="640" t="s">
        <v>3657</v>
      </c>
      <c r="B65" s="640"/>
      <c r="C65" s="640"/>
      <c r="D65" s="640"/>
      <c r="E65" s="640"/>
      <c r="F65" s="640"/>
      <c r="G65" s="640"/>
      <c r="H65" s="613"/>
      <c r="I65" s="613"/>
    </row>
    <row r="66" ht="16.5" spans="1:9">
      <c r="A66" s="638" t="s">
        <v>3658</v>
      </c>
      <c r="B66" s="638"/>
      <c r="C66" s="638"/>
      <c r="D66" s="638"/>
      <c r="E66" s="638"/>
      <c r="F66" s="638"/>
      <c r="G66" s="638"/>
      <c r="H66" s="613"/>
      <c r="I66" s="613"/>
    </row>
    <row r="67" ht="15" spans="1:9">
      <c r="A67" s="637" t="s">
        <v>3687</v>
      </c>
      <c r="B67" s="638"/>
      <c r="C67" s="638"/>
      <c r="D67" s="638"/>
      <c r="E67" s="638"/>
      <c r="F67" s="638"/>
      <c r="G67" s="638"/>
      <c r="H67" s="613"/>
      <c r="I67" s="613"/>
    </row>
    <row r="68" ht="15" spans="1:9">
      <c r="A68" s="644" t="s">
        <v>3660</v>
      </c>
      <c r="B68" s="645"/>
      <c r="C68" s="645"/>
      <c r="D68" s="645"/>
      <c r="E68" s="645"/>
      <c r="F68" s="645"/>
      <c r="G68" s="638"/>
      <c r="H68" s="613"/>
      <c r="I68" s="613"/>
    </row>
    <row r="69" ht="15" spans="1:9">
      <c r="A69" s="644" t="s">
        <v>3661</v>
      </c>
      <c r="B69" s="644"/>
      <c r="C69" s="644"/>
      <c r="D69" s="644"/>
      <c r="E69" s="644"/>
      <c r="F69" s="644"/>
      <c r="G69" s="644"/>
      <c r="H69" s="613"/>
      <c r="I69" s="613"/>
    </row>
    <row r="70" spans="1:9">
      <c r="A70" s="646" t="s">
        <v>3426</v>
      </c>
      <c r="B70" s="647"/>
      <c r="C70" s="647"/>
      <c r="D70" s="648"/>
      <c r="E70" s="648"/>
      <c r="F70" s="648"/>
      <c r="G70" s="648"/>
      <c r="H70" s="648"/>
      <c r="I70" s="647"/>
    </row>
    <row r="71" spans="1:9">
      <c r="A71" s="649" t="s">
        <v>3427</v>
      </c>
      <c r="B71" s="650"/>
      <c r="C71" s="650"/>
      <c r="D71" s="651"/>
      <c r="E71" s="652"/>
      <c r="F71" s="652"/>
      <c r="G71" s="652"/>
      <c r="H71" s="652"/>
      <c r="I71" s="608"/>
    </row>
    <row r="72" spans="1:9">
      <c r="A72" s="653" t="s">
        <v>3428</v>
      </c>
      <c r="B72" s="650"/>
      <c r="C72" s="650"/>
      <c r="D72" s="651"/>
      <c r="E72" s="651"/>
      <c r="F72" s="651"/>
      <c r="G72" s="651"/>
      <c r="H72" s="651"/>
      <c r="I72" s="608"/>
    </row>
    <row r="73" spans="1:9">
      <c r="A73" s="654" t="s">
        <v>3429</v>
      </c>
      <c r="B73" s="650"/>
      <c r="C73" s="650"/>
      <c r="D73" s="652"/>
      <c r="E73" s="652"/>
      <c r="F73" s="652"/>
      <c r="G73" s="652"/>
      <c r="H73" s="652"/>
      <c r="I73" s="608"/>
    </row>
    <row r="74" spans="1:9">
      <c r="A74" s="654" t="s">
        <v>3430</v>
      </c>
      <c r="B74" s="650"/>
      <c r="C74" s="650"/>
      <c r="D74" s="652"/>
      <c r="E74" s="652"/>
      <c r="F74" s="652"/>
      <c r="G74" s="652"/>
      <c r="H74" s="652"/>
      <c r="I74" s="608"/>
    </row>
    <row r="75" spans="1:9">
      <c r="A75" s="654" t="s">
        <v>3431</v>
      </c>
      <c r="B75" s="650"/>
      <c r="C75" s="650"/>
      <c r="D75" s="651"/>
      <c r="E75" s="651"/>
      <c r="F75" s="651"/>
      <c r="G75" s="652"/>
      <c r="H75" s="652"/>
      <c r="I75" s="608"/>
    </row>
    <row r="76" spans="1:9">
      <c r="A76" s="654" t="s">
        <v>3432</v>
      </c>
      <c r="B76" s="650"/>
      <c r="C76" s="650"/>
      <c r="D76" s="651"/>
      <c r="E76" s="651"/>
      <c r="F76" s="651"/>
      <c r="G76" s="652"/>
      <c r="H76" s="652"/>
      <c r="I76" s="608"/>
    </row>
    <row r="77" spans="1:9">
      <c r="A77" s="654" t="s">
        <v>3433</v>
      </c>
      <c r="B77" s="650"/>
      <c r="C77" s="650"/>
      <c r="D77" s="651"/>
      <c r="E77" s="651"/>
      <c r="F77" s="651"/>
      <c r="G77" s="652"/>
      <c r="H77" s="652"/>
      <c r="I77" s="608"/>
    </row>
    <row r="78" spans="1:9">
      <c r="A78" s="605" t="s">
        <v>3434</v>
      </c>
      <c r="B78" s="606"/>
      <c r="C78" s="606"/>
      <c r="D78" s="607"/>
      <c r="E78" s="607"/>
      <c r="F78" s="607"/>
      <c r="G78" s="607"/>
      <c r="H78" s="607"/>
      <c r="I78" s="608"/>
    </row>
    <row r="79" ht="28" customHeight="1" spans="1:12">
      <c r="A79" s="655" t="s">
        <v>3688</v>
      </c>
      <c r="B79" s="656"/>
      <c r="C79" s="656"/>
      <c r="D79" s="657"/>
      <c r="E79" s="657"/>
      <c r="F79" s="657"/>
      <c r="G79" s="657"/>
      <c r="H79" s="657"/>
      <c r="I79" s="656"/>
      <c r="J79" s="658"/>
      <c r="K79" s="658"/>
      <c r="L79" s="658"/>
    </row>
    <row r="80" spans="1:12">
      <c r="A80" s="658" t="s">
        <v>3689</v>
      </c>
      <c r="B80" s="658"/>
      <c r="C80" s="658"/>
      <c r="D80" s="658"/>
      <c r="E80" s="658"/>
      <c r="F80" s="658"/>
      <c r="G80" s="658"/>
      <c r="H80" s="658"/>
      <c r="I80" s="658"/>
      <c r="J80" s="658"/>
      <c r="K80" s="658"/>
      <c r="L80" s="658"/>
    </row>
  </sheetData>
  <mergeCells count="11">
    <mergeCell ref="A1:K1"/>
    <mergeCell ref="A2:K2"/>
    <mergeCell ref="A54:N54"/>
    <mergeCell ref="A55:N55"/>
    <mergeCell ref="A56:N56"/>
    <mergeCell ref="A57:N57"/>
    <mergeCell ref="A59:G59"/>
    <mergeCell ref="A60:G60"/>
    <mergeCell ref="A65:G65"/>
    <mergeCell ref="A70:I70"/>
    <mergeCell ref="A6:A7"/>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I25"/>
  <sheetViews>
    <sheetView workbookViewId="0">
      <selection activeCell="I9" sqref="I9"/>
    </sheetView>
  </sheetViews>
  <sheetFormatPr defaultColWidth="9" defaultRowHeight="14.25"/>
  <cols>
    <col min="2" max="2" width="19" customWidth="1"/>
    <col min="7" max="7" width="9.625" customWidth="1"/>
  </cols>
  <sheetData>
    <row r="1" ht="33.75" spans="1:9">
      <c r="A1" s="581" t="s">
        <v>95</v>
      </c>
      <c r="B1" s="581"/>
      <c r="C1" s="581"/>
      <c r="D1" s="581"/>
      <c r="E1" s="581"/>
      <c r="F1" s="581"/>
      <c r="G1" s="581"/>
      <c r="H1" s="581"/>
      <c r="I1" s="581"/>
    </row>
    <row r="2" ht="18.75" spans="1:9">
      <c r="A2" s="32" t="s">
        <v>216</v>
      </c>
      <c r="B2" s="32"/>
      <c r="C2" s="32"/>
      <c r="D2" s="32"/>
      <c r="E2" s="32"/>
      <c r="F2" s="32"/>
      <c r="G2" s="32"/>
      <c r="H2" s="32"/>
      <c r="I2" s="32"/>
    </row>
    <row r="3" spans="1:9">
      <c r="A3" s="582"/>
      <c r="B3" s="583" t="s">
        <v>3363</v>
      </c>
      <c r="C3" s="583"/>
      <c r="D3" s="583"/>
      <c r="E3" s="583"/>
      <c r="F3" s="583"/>
      <c r="G3" s="583"/>
      <c r="H3" s="583"/>
      <c r="I3" s="583"/>
    </row>
    <row r="4" ht="33.75" spans="1:9">
      <c r="A4" s="584" t="s">
        <v>3696</v>
      </c>
      <c r="B4" s="585"/>
      <c r="C4" s="585"/>
      <c r="D4" s="585"/>
      <c r="E4" s="585"/>
      <c r="F4" s="585"/>
      <c r="G4" s="586" t="s">
        <v>99</v>
      </c>
      <c r="H4" s="587"/>
      <c r="I4" s="612"/>
    </row>
    <row r="5" ht="32" customHeight="1" spans="1:9">
      <c r="A5" s="588" t="s">
        <v>729</v>
      </c>
      <c r="B5" s="589" t="s">
        <v>3328</v>
      </c>
      <c r="C5" s="590" t="s">
        <v>3697</v>
      </c>
      <c r="D5" s="590" t="s">
        <v>3698</v>
      </c>
      <c r="E5" s="590" t="s">
        <v>3699</v>
      </c>
      <c r="F5" s="591" t="s">
        <v>3700</v>
      </c>
      <c r="G5" s="592" t="s">
        <v>792</v>
      </c>
      <c r="H5" s="592" t="s">
        <v>793</v>
      </c>
      <c r="I5" s="613"/>
    </row>
    <row r="6" ht="32" customHeight="1" spans="1:9">
      <c r="A6" s="593">
        <v>1</v>
      </c>
      <c r="B6" s="594" t="s">
        <v>248</v>
      </c>
      <c r="C6" s="595">
        <v>56</v>
      </c>
      <c r="D6" s="595">
        <v>53</v>
      </c>
      <c r="E6" s="595">
        <v>52</v>
      </c>
      <c r="F6" s="596">
        <v>50</v>
      </c>
      <c r="G6" s="596">
        <v>50</v>
      </c>
      <c r="H6" s="596">
        <v>50</v>
      </c>
      <c r="I6" s="613"/>
    </row>
    <row r="7" ht="32" customHeight="1" spans="1:9">
      <c r="A7" s="593">
        <v>2</v>
      </c>
      <c r="B7" s="594" t="s">
        <v>3701</v>
      </c>
      <c r="C7" s="595">
        <v>54</v>
      </c>
      <c r="D7" s="595">
        <v>47</v>
      </c>
      <c r="E7" s="595">
        <v>46</v>
      </c>
      <c r="F7" s="596">
        <v>43</v>
      </c>
      <c r="G7" s="596">
        <v>39</v>
      </c>
      <c r="H7" s="596">
        <v>38.5</v>
      </c>
      <c r="I7" s="613"/>
    </row>
    <row r="8" ht="32" customHeight="1" spans="1:9">
      <c r="A8" s="593">
        <v>3</v>
      </c>
      <c r="B8" s="594" t="s">
        <v>358</v>
      </c>
      <c r="C8" s="597">
        <v>54</v>
      </c>
      <c r="D8" s="597">
        <v>47</v>
      </c>
      <c r="E8" s="597">
        <v>40</v>
      </c>
      <c r="F8" s="598">
        <v>39</v>
      </c>
      <c r="G8" s="598">
        <v>38</v>
      </c>
      <c r="H8" s="599">
        <v>37.5</v>
      </c>
      <c r="I8" s="613"/>
    </row>
    <row r="9" ht="41" customHeight="1" spans="1:9">
      <c r="A9" s="593">
        <v>4</v>
      </c>
      <c r="B9" s="594" t="s">
        <v>366</v>
      </c>
      <c r="C9" s="595">
        <v>54</v>
      </c>
      <c r="D9" s="595">
        <v>47</v>
      </c>
      <c r="E9" s="595">
        <v>46</v>
      </c>
      <c r="F9" s="596">
        <v>43</v>
      </c>
      <c r="G9" s="596">
        <v>39</v>
      </c>
      <c r="H9" s="596">
        <v>38.5</v>
      </c>
      <c r="I9" s="613"/>
    </row>
    <row r="10" ht="20" customHeight="1" spans="1:9">
      <c r="A10" s="600" t="s">
        <v>3702</v>
      </c>
      <c r="B10" s="600"/>
      <c r="C10" s="600"/>
      <c r="D10" s="600"/>
      <c r="E10" s="600"/>
      <c r="F10" s="573"/>
      <c r="G10" s="573"/>
      <c r="H10" s="601"/>
      <c r="I10" s="613"/>
    </row>
    <row r="11" s="573" customFormat="1" ht="18" customHeight="1" spans="1:1">
      <c r="A11" s="573" t="s">
        <v>756</v>
      </c>
    </row>
    <row r="12" s="573" customFormat="1" ht="18" customHeight="1" spans="1:3">
      <c r="A12" s="602" t="s">
        <v>3703</v>
      </c>
      <c r="B12" s="602"/>
      <c r="C12" s="602"/>
    </row>
    <row r="13" s="573" customFormat="1" ht="18" customHeight="1" spans="1:3">
      <c r="A13" s="603" t="s">
        <v>3704</v>
      </c>
      <c r="B13" s="603"/>
      <c r="C13" s="603"/>
    </row>
    <row r="14" s="573" customFormat="1" ht="18" customHeight="1" spans="1:1">
      <c r="A14" s="573" t="s">
        <v>3352</v>
      </c>
    </row>
    <row r="15" s="573" customFormat="1" ht="40" customHeight="1" spans="1:7">
      <c r="A15" s="604" t="s">
        <v>3705</v>
      </c>
      <c r="B15" s="604"/>
      <c r="C15" s="604"/>
      <c r="D15" s="604"/>
      <c r="E15" s="604"/>
      <c r="F15" s="604"/>
      <c r="G15" s="604"/>
    </row>
    <row r="16" s="573" customFormat="1" ht="18" customHeight="1" spans="1:1">
      <c r="A16" s="573" t="s">
        <v>3354</v>
      </c>
    </row>
    <row r="17" s="573" customFormat="1" ht="18" customHeight="1" spans="1:1">
      <c r="A17" s="573" t="s">
        <v>3355</v>
      </c>
    </row>
    <row r="18" s="573" customFormat="1" ht="18" customHeight="1" spans="1:1">
      <c r="A18" s="573" t="s">
        <v>3356</v>
      </c>
    </row>
    <row r="19" s="573" customFormat="1" ht="18" customHeight="1" spans="1:1">
      <c r="A19" s="573" t="s">
        <v>3357</v>
      </c>
    </row>
    <row r="20" s="573" customFormat="1" ht="18" customHeight="1" spans="1:1">
      <c r="A20" s="573" t="s">
        <v>3358</v>
      </c>
    </row>
    <row r="21" s="573" customFormat="1" ht="18" customHeight="1" spans="1:1">
      <c r="A21" s="573" t="s">
        <v>3359</v>
      </c>
    </row>
    <row r="22" s="573" customFormat="1" ht="13.5" spans="1:1">
      <c r="A22" s="573" t="s">
        <v>3360</v>
      </c>
    </row>
    <row r="23" s="573" customFormat="1" ht="13.5" spans="1:1">
      <c r="A23" s="573" t="s">
        <v>3361</v>
      </c>
    </row>
    <row r="24" spans="1:7">
      <c r="A24" s="605" t="s">
        <v>3434</v>
      </c>
      <c r="B24" s="606"/>
      <c r="C24" s="607"/>
      <c r="D24" s="607"/>
      <c r="E24" s="607"/>
      <c r="F24" s="607"/>
      <c r="G24" s="608"/>
    </row>
    <row r="25" spans="1:7">
      <c r="A25" s="609" t="s">
        <v>3435</v>
      </c>
      <c r="B25" s="610"/>
      <c r="C25" s="611"/>
      <c r="D25" s="611"/>
      <c r="E25" s="611"/>
      <c r="F25" s="611"/>
      <c r="G25" s="610"/>
    </row>
  </sheetData>
  <mergeCells count="5">
    <mergeCell ref="A1:I1"/>
    <mergeCell ref="A2:I2"/>
    <mergeCell ref="A4:F4"/>
    <mergeCell ref="A10:E10"/>
    <mergeCell ref="A15:G15"/>
  </mergeCells>
  <hyperlinks>
    <hyperlink ref="G4" location="价格目录!A1" display="返回目录"/>
  </hyperlink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3"/>
  <sheetViews>
    <sheetView workbookViewId="0">
      <selection activeCell="G11" sqref="G11"/>
    </sheetView>
  </sheetViews>
  <sheetFormatPr defaultColWidth="9" defaultRowHeight="14.25"/>
  <cols>
    <col min="2" max="2" width="17.5" customWidth="1"/>
    <col min="3" max="3" width="44.125" customWidth="1"/>
    <col min="4" max="4" width="30.25" customWidth="1"/>
    <col min="5" max="5" width="11.75" customWidth="1"/>
  </cols>
  <sheetData>
    <row r="1" spans="1:18">
      <c r="A1" s="557" t="s">
        <v>3706</v>
      </c>
      <c r="B1" s="557"/>
      <c r="C1" s="557"/>
      <c r="D1" s="557"/>
      <c r="E1" s="557"/>
      <c r="F1" s="557"/>
      <c r="G1" s="557"/>
      <c r="H1" s="557"/>
      <c r="I1" s="557"/>
      <c r="J1" s="557"/>
      <c r="K1" s="557"/>
      <c r="L1" s="557"/>
      <c r="M1" s="557"/>
      <c r="N1" s="557"/>
      <c r="O1" s="557"/>
      <c r="P1" s="557"/>
      <c r="Q1" s="557"/>
      <c r="R1" s="557"/>
    </row>
    <row r="2" spans="1:18">
      <c r="A2" s="557"/>
      <c r="B2" s="557"/>
      <c r="C2" s="557"/>
      <c r="D2" s="557"/>
      <c r="E2" s="557"/>
      <c r="F2" s="557"/>
      <c r="G2" s="557"/>
      <c r="H2" s="557"/>
      <c r="I2" s="557"/>
      <c r="J2" s="557"/>
      <c r="K2" s="557"/>
      <c r="L2" s="557"/>
      <c r="M2" s="557"/>
      <c r="N2" s="557"/>
      <c r="O2" s="557"/>
      <c r="P2" s="557"/>
      <c r="Q2" s="557"/>
      <c r="R2" s="557"/>
    </row>
    <row r="3" ht="22.5" spans="1:18">
      <c r="A3" s="558" t="s">
        <v>3707</v>
      </c>
      <c r="B3" s="559"/>
      <c r="C3" s="559"/>
      <c r="D3" s="559"/>
      <c r="E3" s="559"/>
      <c r="F3" s="560"/>
      <c r="G3" s="561"/>
      <c r="H3" s="561"/>
      <c r="I3" s="574"/>
      <c r="J3" s="574"/>
      <c r="K3" s="574"/>
      <c r="L3" s="575"/>
      <c r="M3" s="575"/>
      <c r="N3" s="575"/>
      <c r="O3" s="575"/>
      <c r="P3" s="575"/>
      <c r="Q3" s="575"/>
      <c r="R3" s="575"/>
    </row>
    <row r="4" ht="23.25" spans="1:18">
      <c r="A4" s="562" t="s">
        <v>3708</v>
      </c>
      <c r="B4" s="562"/>
      <c r="C4" s="562"/>
      <c r="D4" s="562"/>
      <c r="E4" s="562"/>
      <c r="F4" s="562"/>
      <c r="G4" s="563"/>
      <c r="H4" s="563"/>
      <c r="I4" s="576"/>
      <c r="J4" s="576"/>
      <c r="K4" s="576"/>
      <c r="L4" s="566"/>
      <c r="M4" s="566"/>
      <c r="N4" s="566"/>
      <c r="O4" s="566"/>
      <c r="P4" s="566"/>
      <c r="Q4" s="566"/>
      <c r="R4" s="566"/>
    </row>
    <row r="5" ht="15" spans="1:18">
      <c r="A5" s="560" t="s">
        <v>3709</v>
      </c>
      <c r="B5" s="560"/>
      <c r="C5" s="560"/>
      <c r="D5" s="560"/>
      <c r="E5" s="560"/>
      <c r="F5" s="560"/>
      <c r="G5" s="564"/>
      <c r="H5" s="564"/>
      <c r="I5" s="574"/>
      <c r="J5" s="574"/>
      <c r="K5" s="574"/>
      <c r="L5" s="574"/>
      <c r="M5" s="574"/>
      <c r="N5" s="574"/>
      <c r="O5" s="574"/>
      <c r="P5" s="574"/>
      <c r="Q5" s="574"/>
      <c r="R5" s="574"/>
    </row>
    <row r="6" ht="13" customHeight="1" spans="1:18">
      <c r="A6" s="558" t="s">
        <v>3710</v>
      </c>
      <c r="B6" s="558"/>
      <c r="C6" s="558"/>
      <c r="D6" s="558"/>
      <c r="E6" s="558"/>
      <c r="F6" s="560"/>
      <c r="G6" s="564"/>
      <c r="H6" s="564"/>
      <c r="I6" s="574"/>
      <c r="J6" s="574"/>
      <c r="K6" s="574"/>
      <c r="L6" s="574"/>
      <c r="M6" s="574"/>
      <c r="N6" s="574"/>
      <c r="O6" s="574"/>
      <c r="P6" s="574"/>
      <c r="Q6" s="574"/>
      <c r="R6" s="574"/>
    </row>
    <row r="7" ht="15" spans="1:18">
      <c r="A7" s="558" t="s">
        <v>3711</v>
      </c>
      <c r="B7" s="558"/>
      <c r="C7" s="558"/>
      <c r="D7" s="560"/>
      <c r="E7" s="560"/>
      <c r="F7" s="560"/>
      <c r="G7" s="564"/>
      <c r="H7" s="564"/>
      <c r="I7" s="574"/>
      <c r="J7" s="574"/>
      <c r="K7" s="574"/>
      <c r="L7" s="574"/>
      <c r="M7" s="574"/>
      <c r="N7" s="574"/>
      <c r="O7" s="574"/>
      <c r="P7" s="574"/>
      <c r="Q7" s="574"/>
      <c r="R7" s="574"/>
    </row>
    <row r="8" ht="18" customHeight="1" spans="1:18">
      <c r="A8" s="558" t="s">
        <v>3712</v>
      </c>
      <c r="B8" s="560"/>
      <c r="C8" s="560"/>
      <c r="D8" s="560"/>
      <c r="E8" s="560"/>
      <c r="F8" s="560"/>
      <c r="G8" s="564"/>
      <c r="H8" s="564"/>
      <c r="I8" s="574"/>
      <c r="J8" s="574"/>
      <c r="K8" s="574"/>
      <c r="L8" s="574"/>
      <c r="M8" s="574"/>
      <c r="N8" s="574"/>
      <c r="O8" s="574"/>
      <c r="P8" s="574"/>
      <c r="Q8" s="574"/>
      <c r="R8" s="574"/>
    </row>
    <row r="9" ht="15" spans="1:18">
      <c r="A9" s="565" t="s">
        <v>3713</v>
      </c>
      <c r="B9" s="560"/>
      <c r="C9" s="560"/>
      <c r="D9" s="560"/>
      <c r="E9" s="560"/>
      <c r="F9" s="560"/>
      <c r="G9" s="561"/>
      <c r="H9" s="561"/>
      <c r="I9" s="574"/>
      <c r="J9" s="574"/>
      <c r="K9" s="574"/>
      <c r="L9" s="574"/>
      <c r="M9" s="574"/>
      <c r="N9" s="574"/>
      <c r="O9" s="574"/>
      <c r="P9" s="574"/>
      <c r="Q9" s="574"/>
      <c r="R9" s="574"/>
    </row>
    <row r="10" ht="18" customHeight="1" spans="1:18">
      <c r="A10" s="566" t="s">
        <v>3714</v>
      </c>
      <c r="B10" s="566"/>
      <c r="C10" s="566"/>
      <c r="D10" s="566"/>
      <c r="E10" s="566"/>
      <c r="F10" s="566"/>
      <c r="G10" s="566"/>
      <c r="H10" s="566"/>
      <c r="I10" s="573"/>
      <c r="J10" s="573"/>
      <c r="K10" s="573"/>
      <c r="L10" s="574"/>
      <c r="M10" s="574"/>
      <c r="N10" s="574"/>
      <c r="O10" s="574"/>
      <c r="P10" s="574"/>
      <c r="Q10" s="574"/>
      <c r="R10" s="574"/>
    </row>
    <row r="11" spans="1:18">
      <c r="A11" s="566" t="s">
        <v>3715</v>
      </c>
      <c r="B11" s="566"/>
      <c r="C11" s="566"/>
      <c r="D11" s="566"/>
      <c r="E11" s="566"/>
      <c r="F11" s="566"/>
      <c r="G11" s="566"/>
      <c r="H11" s="566"/>
      <c r="I11" s="573"/>
      <c r="J11" s="573"/>
      <c r="K11" s="573"/>
      <c r="L11" s="574"/>
      <c r="M11" s="574"/>
      <c r="N11" s="574"/>
      <c r="O11" s="574"/>
      <c r="P11" s="574"/>
      <c r="Q11" s="574"/>
      <c r="R11" s="574"/>
    </row>
    <row r="12" ht="15" customHeight="1" spans="1:18">
      <c r="A12" s="566" t="s">
        <v>3716</v>
      </c>
      <c r="B12" s="566"/>
      <c r="C12" s="566"/>
      <c r="D12" s="566"/>
      <c r="E12" s="566"/>
      <c r="F12" s="566"/>
      <c r="G12" s="566"/>
      <c r="H12" s="566"/>
      <c r="I12" s="573"/>
      <c r="J12" s="573"/>
      <c r="K12" s="573"/>
      <c r="L12" s="574"/>
      <c r="M12" s="574"/>
      <c r="N12" s="574"/>
      <c r="O12" s="574"/>
      <c r="P12" s="574"/>
      <c r="Q12" s="574"/>
      <c r="R12" s="574"/>
    </row>
    <row r="13" spans="1:18">
      <c r="A13" s="566" t="s">
        <v>3717</v>
      </c>
      <c r="B13" s="566"/>
      <c r="C13" s="566"/>
      <c r="D13" s="566"/>
      <c r="E13" s="566"/>
      <c r="F13" s="566"/>
      <c r="G13" s="566"/>
      <c r="H13" s="566"/>
      <c r="I13" s="573"/>
      <c r="J13" s="573"/>
      <c r="K13" s="573"/>
      <c r="L13" s="574"/>
      <c r="M13" s="574"/>
      <c r="N13" s="574"/>
      <c r="O13" s="574"/>
      <c r="P13" s="574"/>
      <c r="Q13" s="574"/>
      <c r="R13" s="574"/>
    </row>
    <row r="14" ht="18" customHeight="1" spans="1:18">
      <c r="A14" s="566" t="s">
        <v>3718</v>
      </c>
      <c r="B14" s="566"/>
      <c r="C14" s="566"/>
      <c r="D14" s="566"/>
      <c r="E14" s="566"/>
      <c r="F14" s="566"/>
      <c r="G14" s="566"/>
      <c r="H14" s="566"/>
      <c r="I14" s="573"/>
      <c r="J14" s="573"/>
      <c r="K14" s="573"/>
      <c r="L14" s="574"/>
      <c r="M14" s="574"/>
      <c r="N14" s="574"/>
      <c r="O14" s="574"/>
      <c r="P14" s="574"/>
      <c r="Q14" s="574"/>
      <c r="R14" s="574"/>
    </row>
    <row r="15" spans="1:18">
      <c r="A15" s="566" t="s">
        <v>3719</v>
      </c>
      <c r="B15" s="566"/>
      <c r="C15" s="566"/>
      <c r="D15" s="566"/>
      <c r="E15" s="566"/>
      <c r="F15" s="566"/>
      <c r="G15" s="566"/>
      <c r="H15" s="566"/>
      <c r="I15" s="573"/>
      <c r="J15" s="573"/>
      <c r="K15" s="573"/>
      <c r="L15" s="574"/>
      <c r="M15" s="574"/>
      <c r="N15" s="574"/>
      <c r="O15" s="574"/>
      <c r="P15" s="574"/>
      <c r="Q15" s="574"/>
      <c r="R15" s="574"/>
    </row>
    <row r="16" ht="18" customHeight="1" spans="1:18">
      <c r="A16" s="566" t="s">
        <v>3720</v>
      </c>
      <c r="B16" s="566"/>
      <c r="C16" s="566"/>
      <c r="D16" s="566"/>
      <c r="E16" s="566"/>
      <c r="F16" s="566"/>
      <c r="G16" s="566"/>
      <c r="H16" s="566"/>
      <c r="I16" s="573"/>
      <c r="J16" s="573"/>
      <c r="K16" s="573"/>
      <c r="L16" s="574"/>
      <c r="M16" s="574"/>
      <c r="N16" s="574"/>
      <c r="O16" s="574"/>
      <c r="P16" s="574"/>
      <c r="Q16" s="574"/>
      <c r="R16" s="574"/>
    </row>
    <row r="17" ht="18.75" spans="1:18">
      <c r="A17" s="567" t="s">
        <v>3721</v>
      </c>
      <c r="B17" s="567"/>
      <c r="C17" s="567"/>
      <c r="D17" s="567"/>
      <c r="E17" s="567"/>
      <c r="F17" s="567"/>
      <c r="G17" s="568"/>
      <c r="H17" s="568"/>
      <c r="I17" s="577"/>
      <c r="J17" s="577"/>
      <c r="K17" s="577"/>
      <c r="L17" s="578"/>
      <c r="M17" s="578"/>
      <c r="N17" s="578"/>
      <c r="O17" s="578"/>
      <c r="P17" s="578"/>
      <c r="Q17" s="578"/>
      <c r="R17" s="578"/>
    </row>
    <row r="18" ht="17" customHeight="1" spans="1:18">
      <c r="A18" s="566" t="s">
        <v>3722</v>
      </c>
      <c r="B18" s="566"/>
      <c r="C18" s="566"/>
      <c r="D18" s="566"/>
      <c r="E18" s="566"/>
      <c r="F18" s="566"/>
      <c r="G18" s="566"/>
      <c r="H18" s="566"/>
      <c r="I18" s="573"/>
      <c r="J18" s="573"/>
      <c r="K18" s="573"/>
      <c r="L18" s="574"/>
      <c r="M18" s="574"/>
      <c r="N18" s="574"/>
      <c r="O18" s="574"/>
      <c r="P18" s="574"/>
      <c r="Q18" s="574"/>
      <c r="R18" s="574"/>
    </row>
    <row r="19" ht="18.75" spans="1:18">
      <c r="A19" s="569" t="s">
        <v>3723</v>
      </c>
      <c r="B19" s="569"/>
      <c r="C19" s="569"/>
      <c r="D19" s="569"/>
      <c r="E19" s="570"/>
      <c r="F19" s="566"/>
      <c r="G19" s="566"/>
      <c r="H19" s="566"/>
      <c r="I19" s="573"/>
      <c r="J19" s="573"/>
      <c r="K19" s="573"/>
      <c r="L19" s="574"/>
      <c r="M19" s="574"/>
      <c r="N19" s="574"/>
      <c r="O19" s="574"/>
      <c r="P19" s="574"/>
      <c r="Q19" s="574"/>
      <c r="R19" s="574"/>
    </row>
    <row r="20" spans="1:18">
      <c r="A20" s="566" t="s">
        <v>3724</v>
      </c>
      <c r="B20" s="566"/>
      <c r="C20" s="566"/>
      <c r="D20" s="566"/>
      <c r="E20" s="566"/>
      <c r="F20" s="566"/>
      <c r="G20" s="566"/>
      <c r="H20" s="566"/>
      <c r="I20" s="573"/>
      <c r="J20" s="573"/>
      <c r="K20" s="573"/>
      <c r="L20" s="574"/>
      <c r="M20" s="574"/>
      <c r="N20" s="574"/>
      <c r="O20" s="574"/>
      <c r="P20" s="574"/>
      <c r="Q20" s="574"/>
      <c r="R20" s="574"/>
    </row>
    <row r="21" spans="1:18">
      <c r="A21" s="566" t="s">
        <v>3725</v>
      </c>
      <c r="B21" s="566"/>
      <c r="C21" s="566"/>
      <c r="D21" s="566"/>
      <c r="E21" s="566"/>
      <c r="F21" s="566"/>
      <c r="G21" s="566"/>
      <c r="H21" s="566"/>
      <c r="I21" s="573"/>
      <c r="J21" s="573"/>
      <c r="K21" s="573"/>
      <c r="L21" s="574"/>
      <c r="M21" s="574"/>
      <c r="N21" s="574"/>
      <c r="O21" s="574"/>
      <c r="P21" s="574"/>
      <c r="Q21" s="574"/>
      <c r="R21" s="574"/>
    </row>
    <row r="22" spans="1:18">
      <c r="A22" s="566" t="s">
        <v>3726</v>
      </c>
      <c r="B22" s="566"/>
      <c r="C22" s="566"/>
      <c r="D22" s="566"/>
      <c r="E22" s="566"/>
      <c r="F22" s="566"/>
      <c r="G22" s="566"/>
      <c r="H22" s="566"/>
      <c r="I22" s="573"/>
      <c r="J22" s="573"/>
      <c r="K22" s="573"/>
      <c r="L22" s="574"/>
      <c r="M22" s="574"/>
      <c r="N22" s="574"/>
      <c r="O22" s="574"/>
      <c r="P22" s="574"/>
      <c r="Q22" s="574"/>
      <c r="R22" s="574"/>
    </row>
    <row r="23" spans="1:18">
      <c r="A23" s="566" t="s">
        <v>3727</v>
      </c>
      <c r="B23" s="566"/>
      <c r="C23" s="566"/>
      <c r="D23" s="566"/>
      <c r="E23" s="566"/>
      <c r="F23" s="566"/>
      <c r="G23" s="566"/>
      <c r="H23" s="566"/>
      <c r="I23" s="573"/>
      <c r="J23" s="573"/>
      <c r="K23" s="573"/>
      <c r="L23" s="574"/>
      <c r="M23" s="574"/>
      <c r="N23" s="574"/>
      <c r="O23" s="574"/>
      <c r="P23" s="574"/>
      <c r="Q23" s="574"/>
      <c r="R23" s="574"/>
    </row>
    <row r="24" spans="1:18">
      <c r="A24" s="566" t="s">
        <v>3728</v>
      </c>
      <c r="B24" s="566"/>
      <c r="C24" s="566"/>
      <c r="D24" s="566"/>
      <c r="E24" s="566"/>
      <c r="F24" s="566"/>
      <c r="G24" s="566"/>
      <c r="H24" s="566"/>
      <c r="I24" s="573"/>
      <c r="J24" s="573"/>
      <c r="K24" s="573"/>
      <c r="L24" s="574"/>
      <c r="M24" s="574"/>
      <c r="N24" s="574"/>
      <c r="O24" s="574"/>
      <c r="P24" s="574"/>
      <c r="Q24" s="574"/>
      <c r="R24" s="574"/>
    </row>
    <row r="25" spans="1:18">
      <c r="A25" s="566" t="s">
        <v>3729</v>
      </c>
      <c r="B25" s="566"/>
      <c r="C25" s="566"/>
      <c r="D25" s="566"/>
      <c r="E25" s="566"/>
      <c r="F25" s="566"/>
      <c r="G25" s="566"/>
      <c r="H25" s="566"/>
      <c r="I25" s="573"/>
      <c r="J25" s="573"/>
      <c r="K25" s="573"/>
      <c r="L25" s="566"/>
      <c r="M25" s="566"/>
      <c r="N25" s="566"/>
      <c r="O25" s="566"/>
      <c r="P25" s="566"/>
      <c r="Q25" s="566"/>
      <c r="R25" s="566"/>
    </row>
    <row r="26" spans="1:18">
      <c r="A26" s="566" t="s">
        <v>3730</v>
      </c>
      <c r="B26" s="566"/>
      <c r="C26" s="566"/>
      <c r="D26" s="566"/>
      <c r="E26" s="566"/>
      <c r="F26" s="566"/>
      <c r="G26" s="566"/>
      <c r="H26" s="566"/>
      <c r="I26" s="573"/>
      <c r="J26" s="573"/>
      <c r="K26" s="573"/>
      <c r="L26" s="566"/>
      <c r="M26" s="566"/>
      <c r="N26" s="566"/>
      <c r="O26" s="566"/>
      <c r="P26" s="566"/>
      <c r="Q26" s="566"/>
      <c r="R26" s="566"/>
    </row>
    <row r="27" spans="1:18">
      <c r="A27" s="566" t="s">
        <v>3731</v>
      </c>
      <c r="B27" s="566"/>
      <c r="C27" s="566"/>
      <c r="D27" s="566"/>
      <c r="E27" s="566"/>
      <c r="F27" s="566"/>
      <c r="G27" s="566"/>
      <c r="H27" s="566"/>
      <c r="I27" s="573"/>
      <c r="J27" s="573"/>
      <c r="K27" s="573"/>
      <c r="L27" s="566"/>
      <c r="M27" s="566"/>
      <c r="N27" s="566"/>
      <c r="O27" s="566"/>
      <c r="P27" s="566"/>
      <c r="Q27" s="566"/>
      <c r="R27" s="566"/>
    </row>
    <row r="28" spans="1:18">
      <c r="A28" s="566" t="s">
        <v>3732</v>
      </c>
      <c r="B28" s="566"/>
      <c r="C28" s="566"/>
      <c r="D28" s="566"/>
      <c r="E28" s="566"/>
      <c r="F28" s="566"/>
      <c r="G28" s="566"/>
      <c r="H28" s="566"/>
      <c r="I28" s="573"/>
      <c r="J28" s="573"/>
      <c r="K28" s="573"/>
      <c r="L28" s="566"/>
      <c r="M28" s="566"/>
      <c r="N28" s="566"/>
      <c r="O28" s="566"/>
      <c r="P28" s="566"/>
      <c r="Q28" s="566"/>
      <c r="R28" s="566"/>
    </row>
    <row r="29" spans="1:18">
      <c r="A29" s="566" t="s">
        <v>3733</v>
      </c>
      <c r="B29" s="566"/>
      <c r="C29" s="566"/>
      <c r="D29" s="566"/>
      <c r="E29" s="566"/>
      <c r="F29" s="566"/>
      <c r="G29" s="566"/>
      <c r="H29" s="566"/>
      <c r="I29" s="573"/>
      <c r="J29" s="573"/>
      <c r="K29" s="573"/>
      <c r="L29" s="566"/>
      <c r="M29" s="566"/>
      <c r="N29" s="566"/>
      <c r="O29" s="566"/>
      <c r="P29" s="566"/>
      <c r="Q29" s="566"/>
      <c r="R29" s="566"/>
    </row>
    <row r="30" spans="1:18">
      <c r="A30" s="566" t="s">
        <v>3734</v>
      </c>
      <c r="B30" s="566"/>
      <c r="C30" s="566"/>
      <c r="D30" s="566"/>
      <c r="E30" s="566"/>
      <c r="F30" s="566"/>
      <c r="G30" s="566"/>
      <c r="H30" s="566"/>
      <c r="I30" s="573"/>
      <c r="J30" s="573"/>
      <c r="K30" s="573"/>
      <c r="L30" s="566"/>
      <c r="M30" s="566"/>
      <c r="N30" s="566"/>
      <c r="O30" s="566"/>
      <c r="P30" s="566"/>
      <c r="Q30" s="566"/>
      <c r="R30" s="566"/>
    </row>
    <row r="31" ht="15" spans="1:18">
      <c r="A31" s="558" t="s">
        <v>3735</v>
      </c>
      <c r="B31" s="559"/>
      <c r="C31" s="559"/>
      <c r="D31" s="559"/>
      <c r="E31" s="559"/>
      <c r="F31" s="560"/>
      <c r="G31" s="561"/>
      <c r="H31" s="561"/>
      <c r="I31" s="574"/>
      <c r="J31" s="574"/>
      <c r="K31" s="574"/>
      <c r="L31" s="566"/>
      <c r="M31" s="566"/>
      <c r="N31" s="566"/>
      <c r="O31" s="566"/>
      <c r="P31" s="566"/>
      <c r="Q31" s="566"/>
      <c r="R31" s="566"/>
    </row>
    <row r="32" ht="15" spans="1:18">
      <c r="A32" s="560" t="s">
        <v>3736</v>
      </c>
      <c r="B32" s="560"/>
      <c r="C32" s="560"/>
      <c r="D32" s="560"/>
      <c r="E32" s="560"/>
      <c r="F32" s="560"/>
      <c r="G32" s="564"/>
      <c r="H32" s="564"/>
      <c r="I32" s="574"/>
      <c r="J32" s="574"/>
      <c r="K32" s="574"/>
      <c r="L32" s="566"/>
      <c r="M32" s="566"/>
      <c r="N32" s="566"/>
      <c r="O32" s="566"/>
      <c r="P32" s="566"/>
      <c r="Q32" s="566"/>
      <c r="R32" s="566"/>
    </row>
    <row r="33" ht="15" spans="1:18">
      <c r="A33" s="558" t="s">
        <v>3737</v>
      </c>
      <c r="B33" s="558"/>
      <c r="C33" s="558"/>
      <c r="D33" s="558"/>
      <c r="E33" s="558"/>
      <c r="F33" s="560"/>
      <c r="G33" s="564"/>
      <c r="H33" s="564"/>
      <c r="I33" s="574"/>
      <c r="J33" s="574"/>
      <c r="K33" s="574"/>
      <c r="L33" s="566"/>
      <c r="M33" s="566"/>
      <c r="N33" s="566"/>
      <c r="O33" s="566"/>
      <c r="P33" s="566"/>
      <c r="Q33" s="566"/>
      <c r="R33" s="566"/>
    </row>
    <row r="34" ht="15" spans="1:18">
      <c r="A34" s="558" t="s">
        <v>3738</v>
      </c>
      <c r="B34" s="558"/>
      <c r="C34" s="558"/>
      <c r="D34" s="560"/>
      <c r="E34" s="560"/>
      <c r="F34" s="560"/>
      <c r="G34" s="564"/>
      <c r="H34" s="564"/>
      <c r="I34" s="574"/>
      <c r="J34" s="574"/>
      <c r="K34" s="574"/>
      <c r="L34" s="566"/>
      <c r="M34" s="566"/>
      <c r="N34" s="566"/>
      <c r="O34" s="566"/>
      <c r="P34" s="566"/>
      <c r="Q34" s="566"/>
      <c r="R34" s="566"/>
    </row>
    <row r="35" ht="15" spans="1:18">
      <c r="A35" s="558" t="s">
        <v>3739</v>
      </c>
      <c r="B35" s="560"/>
      <c r="C35" s="560"/>
      <c r="D35" s="560"/>
      <c r="E35" s="560"/>
      <c r="F35" s="560"/>
      <c r="G35" s="564"/>
      <c r="H35" s="564"/>
      <c r="I35" s="574"/>
      <c r="J35" s="574"/>
      <c r="K35" s="574"/>
      <c r="L35" s="566"/>
      <c r="M35" s="566"/>
      <c r="N35" s="566"/>
      <c r="O35" s="566"/>
      <c r="P35" s="566"/>
      <c r="Q35" s="566"/>
      <c r="R35" s="566"/>
    </row>
    <row r="36" ht="15" spans="1:18">
      <c r="A36" s="565" t="s">
        <v>3740</v>
      </c>
      <c r="B36" s="571"/>
      <c r="C36" s="571"/>
      <c r="D36" s="571"/>
      <c r="E36" s="571"/>
      <c r="F36" s="571"/>
      <c r="G36" s="572"/>
      <c r="H36" s="572"/>
      <c r="I36" s="579"/>
      <c r="J36" s="579"/>
      <c r="K36" s="579"/>
      <c r="L36" s="570"/>
      <c r="M36" s="570"/>
      <c r="N36" s="570"/>
      <c r="O36" s="570"/>
      <c r="P36" s="570"/>
      <c r="Q36" s="570"/>
      <c r="R36" s="566"/>
    </row>
    <row r="37" spans="1:18">
      <c r="A37" s="570" t="s">
        <v>3741</v>
      </c>
      <c r="B37" s="570"/>
      <c r="C37" s="570"/>
      <c r="D37" s="570"/>
      <c r="E37" s="570"/>
      <c r="F37" s="570"/>
      <c r="G37" s="570"/>
      <c r="H37" s="570"/>
      <c r="I37" s="580"/>
      <c r="J37" s="580"/>
      <c r="K37" s="580"/>
      <c r="L37" s="570"/>
      <c r="M37" s="570"/>
      <c r="N37" s="570"/>
      <c r="O37" s="570"/>
      <c r="P37" s="570"/>
      <c r="Q37" s="570"/>
      <c r="R37" s="566"/>
    </row>
    <row r="38" spans="1:18">
      <c r="A38" s="570" t="s">
        <v>3742</v>
      </c>
      <c r="B38" s="570"/>
      <c r="C38" s="570"/>
      <c r="D38" s="570"/>
      <c r="E38" s="570"/>
      <c r="F38" s="570"/>
      <c r="G38" s="570"/>
      <c r="H38" s="570"/>
      <c r="I38" s="580"/>
      <c r="J38" s="580"/>
      <c r="K38" s="580"/>
      <c r="L38" s="570"/>
      <c r="M38" s="570"/>
      <c r="N38" s="570"/>
      <c r="O38" s="570"/>
      <c r="P38" s="570"/>
      <c r="Q38" s="570"/>
      <c r="R38" s="566"/>
    </row>
    <row r="39" spans="1:18">
      <c r="A39" s="570" t="s">
        <v>3743</v>
      </c>
      <c r="B39" s="570"/>
      <c r="C39" s="570"/>
      <c r="D39" s="570"/>
      <c r="E39" s="570"/>
      <c r="F39" s="570"/>
      <c r="G39" s="570"/>
      <c r="H39" s="570"/>
      <c r="I39" s="580"/>
      <c r="J39" s="580"/>
      <c r="K39" s="580"/>
      <c r="L39" s="570"/>
      <c r="M39" s="570"/>
      <c r="N39" s="570"/>
      <c r="O39" s="570"/>
      <c r="P39" s="570"/>
      <c r="Q39" s="570"/>
      <c r="R39" s="566"/>
    </row>
    <row r="40" spans="1:18">
      <c r="A40" s="570" t="s">
        <v>3744</v>
      </c>
      <c r="B40" s="570"/>
      <c r="C40" s="570"/>
      <c r="D40" s="570"/>
      <c r="E40" s="570"/>
      <c r="F40" s="570"/>
      <c r="G40" s="570"/>
      <c r="H40" s="570"/>
      <c r="I40" s="580"/>
      <c r="J40" s="580"/>
      <c r="K40" s="580"/>
      <c r="L40" s="570"/>
      <c r="M40" s="570"/>
      <c r="N40" s="570"/>
      <c r="O40" s="570"/>
      <c r="P40" s="570"/>
      <c r="Q40" s="570"/>
      <c r="R40" s="566"/>
    </row>
    <row r="41" spans="1:18">
      <c r="A41" s="566" t="s">
        <v>3745</v>
      </c>
      <c r="B41" s="566"/>
      <c r="C41" s="566"/>
      <c r="D41" s="566"/>
      <c r="E41" s="566"/>
      <c r="F41" s="566"/>
      <c r="G41" s="566"/>
      <c r="H41" s="566"/>
      <c r="I41" s="573"/>
      <c r="J41" s="573"/>
      <c r="K41" s="573"/>
      <c r="L41" s="566"/>
      <c r="M41" s="566"/>
      <c r="N41" s="566"/>
      <c r="O41" s="566"/>
      <c r="P41" s="566"/>
      <c r="Q41" s="566"/>
      <c r="R41" s="566"/>
    </row>
    <row r="42" spans="1:18">
      <c r="A42" s="566" t="s">
        <v>3746</v>
      </c>
      <c r="B42" s="566"/>
      <c r="C42" s="566"/>
      <c r="D42" s="566"/>
      <c r="E42" s="566"/>
      <c r="F42" s="566"/>
      <c r="G42" s="566"/>
      <c r="H42" s="566"/>
      <c r="I42" s="573"/>
      <c r="J42" s="573"/>
      <c r="K42" s="573"/>
      <c r="L42" s="566"/>
      <c r="M42" s="566"/>
      <c r="N42" s="566"/>
      <c r="O42" s="566"/>
      <c r="P42" s="566"/>
      <c r="Q42" s="566"/>
      <c r="R42" s="566"/>
    </row>
    <row r="43" spans="1:18">
      <c r="A43" s="573"/>
      <c r="B43" s="573"/>
      <c r="C43" s="573"/>
      <c r="D43" s="573"/>
      <c r="E43" s="573"/>
      <c r="F43" s="573"/>
      <c r="G43" s="573"/>
      <c r="H43" s="573"/>
      <c r="I43" s="573"/>
      <c r="J43" s="573"/>
      <c r="K43" s="573"/>
      <c r="L43" s="573"/>
      <c r="M43" s="573"/>
      <c r="N43" s="573"/>
      <c r="O43" s="573"/>
      <c r="P43" s="573"/>
      <c r="Q43" s="573"/>
      <c r="R43" s="573"/>
    </row>
  </sheetData>
  <mergeCells count="1">
    <mergeCell ref="A1:R2"/>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L66"/>
  <sheetViews>
    <sheetView workbookViewId="0">
      <selection activeCell="D45" sqref="D45"/>
    </sheetView>
  </sheetViews>
  <sheetFormatPr defaultColWidth="9" defaultRowHeight="14.25"/>
  <cols>
    <col min="2" max="2" width="13.5" customWidth="1"/>
    <col min="6" max="6" width="11" customWidth="1"/>
    <col min="7" max="7" width="12.75" customWidth="1"/>
    <col min="8" max="8" width="11.5" customWidth="1"/>
    <col min="10" max="10" width="10.625" customWidth="1"/>
  </cols>
  <sheetData>
    <row r="1" ht="27" spans="1:12">
      <c r="A1" s="518" t="s">
        <v>3747</v>
      </c>
      <c r="B1" s="518"/>
      <c r="C1" s="518"/>
      <c r="D1" s="518"/>
      <c r="E1" s="518"/>
      <c r="F1" s="518"/>
      <c r="G1" s="518"/>
      <c r="H1" s="518"/>
      <c r="I1" s="518"/>
      <c r="J1" s="518"/>
      <c r="K1" s="547"/>
      <c r="L1" s="255" t="s">
        <v>99</v>
      </c>
    </row>
    <row r="2" ht="19.5" spans="1:12">
      <c r="A2" s="519" t="s">
        <v>3748</v>
      </c>
      <c r="B2" s="520"/>
      <c r="C2" s="521"/>
      <c r="D2" s="522"/>
      <c r="E2" s="523" t="s">
        <v>3749</v>
      </c>
      <c r="F2" s="524"/>
      <c r="G2" s="525" t="s">
        <v>3750</v>
      </c>
      <c r="H2" s="526" t="s">
        <v>3751</v>
      </c>
      <c r="I2" s="548" t="s">
        <v>3752</v>
      </c>
      <c r="J2" s="524"/>
      <c r="K2" s="549"/>
      <c r="L2" s="550" t="s">
        <v>3753</v>
      </c>
    </row>
    <row r="3" ht="34.5" spans="1:12">
      <c r="A3" s="527" t="s">
        <v>3754</v>
      </c>
      <c r="B3" s="528" t="s">
        <v>3755</v>
      </c>
      <c r="C3" s="528" t="s">
        <v>222</v>
      </c>
      <c r="D3" s="529" t="s">
        <v>3756</v>
      </c>
      <c r="E3" s="530" t="s">
        <v>3757</v>
      </c>
      <c r="F3" s="529" t="s">
        <v>3758</v>
      </c>
      <c r="G3" s="531" t="s">
        <v>3759</v>
      </c>
      <c r="H3" s="529" t="s">
        <v>3760</v>
      </c>
      <c r="I3" s="531" t="s">
        <v>3761</v>
      </c>
      <c r="J3" s="551" t="s">
        <v>3762</v>
      </c>
      <c r="K3" s="549"/>
      <c r="L3" s="550" t="s">
        <v>295</v>
      </c>
    </row>
    <row r="4" ht="15" spans="1:12">
      <c r="A4" s="532" t="s">
        <v>2866</v>
      </c>
      <c r="B4" s="533" t="s">
        <v>3763</v>
      </c>
      <c r="C4" s="533" t="s">
        <v>3764</v>
      </c>
      <c r="D4" s="533" t="s">
        <v>3765</v>
      </c>
      <c r="E4" s="533" t="s">
        <v>3766</v>
      </c>
      <c r="F4" s="533" t="s">
        <v>3767</v>
      </c>
      <c r="G4" s="533" t="s">
        <v>3768</v>
      </c>
      <c r="H4" s="533" t="s">
        <v>3769</v>
      </c>
      <c r="I4" s="533" t="s">
        <v>3770</v>
      </c>
      <c r="J4" s="552" t="s">
        <v>3771</v>
      </c>
      <c r="K4" s="486"/>
      <c r="L4" s="486"/>
    </row>
    <row r="5" spans="1:12">
      <c r="A5" s="534">
        <v>0.5</v>
      </c>
      <c r="B5" s="535" t="s">
        <v>3772</v>
      </c>
      <c r="C5" s="535" t="s">
        <v>3773</v>
      </c>
      <c r="D5" s="535" t="s">
        <v>3774</v>
      </c>
      <c r="E5" s="535" t="s">
        <v>3775</v>
      </c>
      <c r="F5" s="535" t="s">
        <v>3776</v>
      </c>
      <c r="G5" s="535" t="s">
        <v>3777</v>
      </c>
      <c r="H5" s="535" t="s">
        <v>3778</v>
      </c>
      <c r="I5" s="535" t="s">
        <v>3779</v>
      </c>
      <c r="J5" s="535" t="s">
        <v>3780</v>
      </c>
      <c r="K5" s="553"/>
      <c r="L5" s="553"/>
    </row>
    <row r="6" spans="1:12">
      <c r="A6" s="536">
        <v>1</v>
      </c>
      <c r="B6" s="537" t="s">
        <v>3781</v>
      </c>
      <c r="C6" s="537" t="s">
        <v>3782</v>
      </c>
      <c r="D6" s="537" t="s">
        <v>3783</v>
      </c>
      <c r="E6" s="537" t="s">
        <v>3784</v>
      </c>
      <c r="F6" s="537" t="s">
        <v>3785</v>
      </c>
      <c r="G6" s="537" t="s">
        <v>3786</v>
      </c>
      <c r="H6" s="537" t="s">
        <v>3787</v>
      </c>
      <c r="I6" s="537" t="s">
        <v>3788</v>
      </c>
      <c r="J6" s="537" t="s">
        <v>3789</v>
      </c>
      <c r="K6" s="553"/>
      <c r="L6" s="553"/>
    </row>
    <row r="7" spans="1:12">
      <c r="A7" s="536">
        <v>1.5</v>
      </c>
      <c r="B7" s="537" t="s">
        <v>3790</v>
      </c>
      <c r="C7" s="537" t="s">
        <v>3791</v>
      </c>
      <c r="D7" s="537" t="s">
        <v>3792</v>
      </c>
      <c r="E7" s="537" t="s">
        <v>3793</v>
      </c>
      <c r="F7" s="537" t="s">
        <v>3794</v>
      </c>
      <c r="G7" s="537" t="s">
        <v>3795</v>
      </c>
      <c r="H7" s="537" t="s">
        <v>3796</v>
      </c>
      <c r="I7" s="537" t="s">
        <v>3797</v>
      </c>
      <c r="J7" s="537" t="s">
        <v>3798</v>
      </c>
      <c r="K7" s="553"/>
      <c r="L7" s="553"/>
    </row>
    <row r="8" spans="1:12">
      <c r="A8" s="536">
        <v>2</v>
      </c>
      <c r="B8" s="535" t="s">
        <v>3799</v>
      </c>
      <c r="C8" s="535" t="s">
        <v>3800</v>
      </c>
      <c r="D8" s="535" t="s">
        <v>3801</v>
      </c>
      <c r="E8" s="535" t="s">
        <v>3802</v>
      </c>
      <c r="F8" s="535" t="s">
        <v>3803</v>
      </c>
      <c r="G8" s="535" t="s">
        <v>3804</v>
      </c>
      <c r="H8" s="535" t="s">
        <v>3805</v>
      </c>
      <c r="I8" s="535" t="s">
        <v>3806</v>
      </c>
      <c r="J8" s="535" t="s">
        <v>3807</v>
      </c>
      <c r="K8" s="553"/>
      <c r="L8" s="553"/>
    </row>
    <row r="9" spans="1:12">
      <c r="A9" s="536">
        <v>2.5</v>
      </c>
      <c r="B9" s="537" t="s">
        <v>3808</v>
      </c>
      <c r="C9" s="537" t="s">
        <v>3809</v>
      </c>
      <c r="D9" s="537" t="s">
        <v>3810</v>
      </c>
      <c r="E9" s="537" t="s">
        <v>3811</v>
      </c>
      <c r="F9" s="537" t="s">
        <v>3812</v>
      </c>
      <c r="G9" s="537" t="s">
        <v>3813</v>
      </c>
      <c r="H9" s="537" t="s">
        <v>3814</v>
      </c>
      <c r="I9" s="537" t="s">
        <v>3815</v>
      </c>
      <c r="J9" s="537" t="s">
        <v>3816</v>
      </c>
      <c r="K9" s="553"/>
      <c r="L9" s="553"/>
    </row>
    <row r="10" spans="1:12">
      <c r="A10" s="536">
        <v>3</v>
      </c>
      <c r="B10" s="535" t="s">
        <v>3817</v>
      </c>
      <c r="C10" s="535" t="s">
        <v>3818</v>
      </c>
      <c r="D10" s="535" t="s">
        <v>3819</v>
      </c>
      <c r="E10" s="535" t="s">
        <v>3820</v>
      </c>
      <c r="F10" s="535" t="s">
        <v>3821</v>
      </c>
      <c r="G10" s="535" t="s">
        <v>3822</v>
      </c>
      <c r="H10" s="535" t="s">
        <v>3823</v>
      </c>
      <c r="I10" s="535" t="s">
        <v>3824</v>
      </c>
      <c r="J10" s="535" t="s">
        <v>3825</v>
      </c>
      <c r="K10" s="553"/>
      <c r="L10" s="553"/>
    </row>
    <row r="11" spans="1:12">
      <c r="A11" s="536">
        <v>3.5</v>
      </c>
      <c r="B11" s="535" t="s">
        <v>3826</v>
      </c>
      <c r="C11" s="535" t="s">
        <v>3827</v>
      </c>
      <c r="D11" s="535" t="s">
        <v>3828</v>
      </c>
      <c r="E11" s="535" t="s">
        <v>3829</v>
      </c>
      <c r="F11" s="535" t="s">
        <v>3830</v>
      </c>
      <c r="G11" s="535" t="s">
        <v>3831</v>
      </c>
      <c r="H11" s="535" t="s">
        <v>3832</v>
      </c>
      <c r="I11" s="535" t="s">
        <v>3833</v>
      </c>
      <c r="J11" s="535" t="s">
        <v>3834</v>
      </c>
      <c r="K11" s="553"/>
      <c r="L11" s="553"/>
    </row>
    <row r="12" spans="1:12">
      <c r="A12" s="536">
        <v>4</v>
      </c>
      <c r="B12" s="535" t="s">
        <v>3835</v>
      </c>
      <c r="C12" s="535" t="s">
        <v>3836</v>
      </c>
      <c r="D12" s="535" t="s">
        <v>3837</v>
      </c>
      <c r="E12" s="537" t="s">
        <v>3838</v>
      </c>
      <c r="F12" s="537" t="s">
        <v>3839</v>
      </c>
      <c r="G12" s="535" t="s">
        <v>3840</v>
      </c>
      <c r="H12" s="535" t="s">
        <v>3841</v>
      </c>
      <c r="I12" s="537" t="s">
        <v>3842</v>
      </c>
      <c r="J12" s="537" t="s">
        <v>3843</v>
      </c>
      <c r="K12" s="553"/>
      <c r="L12" s="553"/>
    </row>
    <row r="13" spans="1:12">
      <c r="A13" s="536">
        <v>4.5</v>
      </c>
      <c r="B13" s="535" t="s">
        <v>3844</v>
      </c>
      <c r="C13" s="535" t="s">
        <v>3822</v>
      </c>
      <c r="D13" s="535" t="s">
        <v>3845</v>
      </c>
      <c r="E13" s="535" t="s">
        <v>3846</v>
      </c>
      <c r="F13" s="535" t="s">
        <v>3847</v>
      </c>
      <c r="G13" s="535" t="s">
        <v>3848</v>
      </c>
      <c r="H13" s="535" t="s">
        <v>3849</v>
      </c>
      <c r="I13" s="535" t="s">
        <v>3850</v>
      </c>
      <c r="J13" s="535" t="s">
        <v>3851</v>
      </c>
      <c r="K13" s="553"/>
      <c r="L13" s="553"/>
    </row>
    <row r="14" ht="15" spans="1:12">
      <c r="A14" s="538">
        <v>5</v>
      </c>
      <c r="B14" s="535" t="s">
        <v>3852</v>
      </c>
      <c r="C14" s="535" t="s">
        <v>3853</v>
      </c>
      <c r="D14" s="535" t="s">
        <v>3854</v>
      </c>
      <c r="E14" s="535" t="s">
        <v>3855</v>
      </c>
      <c r="F14" s="535" t="s">
        <v>3856</v>
      </c>
      <c r="G14" s="535" t="s">
        <v>3857</v>
      </c>
      <c r="H14" s="535" t="s">
        <v>3858</v>
      </c>
      <c r="I14" s="535" t="s">
        <v>3859</v>
      </c>
      <c r="J14" s="535" t="s">
        <v>3860</v>
      </c>
      <c r="K14" s="553"/>
      <c r="L14" s="553"/>
    </row>
    <row r="15" ht="15" spans="1:12">
      <c r="A15" s="532" t="s">
        <v>3861</v>
      </c>
      <c r="B15" s="532" t="s">
        <v>3861</v>
      </c>
      <c r="C15" s="532" t="s">
        <v>3861</v>
      </c>
      <c r="D15" s="532" t="s">
        <v>3861</v>
      </c>
      <c r="E15" s="532" t="s">
        <v>3861</v>
      </c>
      <c r="F15" s="532" t="s">
        <v>3861</v>
      </c>
      <c r="G15" s="532" t="s">
        <v>3861</v>
      </c>
      <c r="H15" s="532" t="s">
        <v>3861</v>
      </c>
      <c r="I15" s="532" t="s">
        <v>3861</v>
      </c>
      <c r="J15" s="532" t="s">
        <v>3861</v>
      </c>
      <c r="K15" s="486"/>
      <c r="L15" s="486"/>
    </row>
    <row r="16" spans="1:12">
      <c r="A16" s="534">
        <v>0.5</v>
      </c>
      <c r="B16" s="537" t="s">
        <v>3862</v>
      </c>
      <c r="C16" s="537" t="s">
        <v>3863</v>
      </c>
      <c r="D16" s="537" t="s">
        <v>3864</v>
      </c>
      <c r="E16" s="537" t="s">
        <v>3865</v>
      </c>
      <c r="F16" s="537" t="s">
        <v>3866</v>
      </c>
      <c r="G16" s="537" t="s">
        <v>3867</v>
      </c>
      <c r="H16" s="537" t="s">
        <v>3868</v>
      </c>
      <c r="I16" s="537" t="s">
        <v>3804</v>
      </c>
      <c r="J16" s="537" t="s">
        <v>3869</v>
      </c>
      <c r="K16" s="553"/>
      <c r="L16" s="553"/>
    </row>
    <row r="17" spans="1:12">
      <c r="A17" s="536">
        <v>1</v>
      </c>
      <c r="B17" s="537" t="s">
        <v>3870</v>
      </c>
      <c r="C17" s="537" t="s">
        <v>3871</v>
      </c>
      <c r="D17" s="537" t="s">
        <v>3872</v>
      </c>
      <c r="E17" s="537" t="s">
        <v>3873</v>
      </c>
      <c r="F17" s="537" t="s">
        <v>3874</v>
      </c>
      <c r="G17" s="537" t="s">
        <v>3875</v>
      </c>
      <c r="H17" s="537" t="s">
        <v>3876</v>
      </c>
      <c r="I17" s="537" t="s">
        <v>3877</v>
      </c>
      <c r="J17" s="537" t="s">
        <v>3878</v>
      </c>
      <c r="K17" s="554"/>
      <c r="L17" s="554"/>
    </row>
    <row r="18" spans="1:12">
      <c r="A18" s="536">
        <v>1.5</v>
      </c>
      <c r="B18" s="537" t="s">
        <v>3879</v>
      </c>
      <c r="C18" s="537" t="s">
        <v>3880</v>
      </c>
      <c r="D18" s="537" t="s">
        <v>3881</v>
      </c>
      <c r="E18" s="537" t="s">
        <v>3882</v>
      </c>
      <c r="F18" s="537" t="s">
        <v>3883</v>
      </c>
      <c r="G18" s="537" t="s">
        <v>3884</v>
      </c>
      <c r="H18" s="537" t="s">
        <v>3885</v>
      </c>
      <c r="I18" s="537" t="s">
        <v>3886</v>
      </c>
      <c r="J18" s="537" t="s">
        <v>3887</v>
      </c>
      <c r="K18" s="554"/>
      <c r="L18" s="554"/>
    </row>
    <row r="19" spans="1:12">
      <c r="A19" s="536">
        <v>2</v>
      </c>
      <c r="B19" s="537" t="s">
        <v>3888</v>
      </c>
      <c r="C19" s="537" t="s">
        <v>3889</v>
      </c>
      <c r="D19" s="537" t="s">
        <v>3779</v>
      </c>
      <c r="E19" s="537" t="s">
        <v>3890</v>
      </c>
      <c r="F19" s="537" t="s">
        <v>3891</v>
      </c>
      <c r="G19" s="537" t="s">
        <v>3892</v>
      </c>
      <c r="H19" s="537" t="s">
        <v>3893</v>
      </c>
      <c r="I19" s="537" t="s">
        <v>3894</v>
      </c>
      <c r="J19" s="537" t="s">
        <v>3895</v>
      </c>
      <c r="K19" s="554"/>
      <c r="L19" s="554"/>
    </row>
    <row r="20" spans="1:12">
      <c r="A20" s="536">
        <v>2.5</v>
      </c>
      <c r="B20" s="535" t="s">
        <v>3896</v>
      </c>
      <c r="C20" s="535" t="s">
        <v>3897</v>
      </c>
      <c r="D20" s="535" t="s">
        <v>3898</v>
      </c>
      <c r="E20" s="535" t="s">
        <v>3899</v>
      </c>
      <c r="F20" s="535" t="s">
        <v>3900</v>
      </c>
      <c r="G20" s="535" t="s">
        <v>3901</v>
      </c>
      <c r="H20" s="535" t="s">
        <v>3902</v>
      </c>
      <c r="I20" s="535" t="s">
        <v>3903</v>
      </c>
      <c r="J20" s="535" t="s">
        <v>3904</v>
      </c>
      <c r="K20" s="554"/>
      <c r="L20" s="554"/>
    </row>
    <row r="21" spans="1:12">
      <c r="A21" s="536">
        <v>3</v>
      </c>
      <c r="B21" s="535" t="s">
        <v>3905</v>
      </c>
      <c r="C21" s="535" t="s">
        <v>3805</v>
      </c>
      <c r="D21" s="535" t="s">
        <v>3906</v>
      </c>
      <c r="E21" s="535" t="s">
        <v>3907</v>
      </c>
      <c r="F21" s="535" t="s">
        <v>3908</v>
      </c>
      <c r="G21" s="535" t="s">
        <v>3909</v>
      </c>
      <c r="H21" s="535" t="s">
        <v>3910</v>
      </c>
      <c r="I21" s="535" t="s">
        <v>3911</v>
      </c>
      <c r="J21" s="535" t="s">
        <v>3912</v>
      </c>
      <c r="K21" s="554"/>
      <c r="L21" s="554"/>
    </row>
    <row r="22" spans="1:12">
      <c r="A22" s="536">
        <v>3.5</v>
      </c>
      <c r="B22" s="535" t="s">
        <v>3913</v>
      </c>
      <c r="C22" s="535" t="s">
        <v>3914</v>
      </c>
      <c r="D22" s="535" t="s">
        <v>3877</v>
      </c>
      <c r="E22" s="535" t="s">
        <v>3915</v>
      </c>
      <c r="F22" s="535" t="s">
        <v>3832</v>
      </c>
      <c r="G22" s="535" t="s">
        <v>3916</v>
      </c>
      <c r="H22" s="535" t="s">
        <v>3917</v>
      </c>
      <c r="I22" s="535" t="s">
        <v>3918</v>
      </c>
      <c r="J22" s="535" t="s">
        <v>3919</v>
      </c>
      <c r="K22" s="554"/>
      <c r="L22" s="554"/>
    </row>
    <row r="23" spans="1:12">
      <c r="A23" s="536">
        <v>4</v>
      </c>
      <c r="B23" s="535" t="s">
        <v>3920</v>
      </c>
      <c r="C23" s="535" t="s">
        <v>3921</v>
      </c>
      <c r="D23" s="535" t="s">
        <v>3922</v>
      </c>
      <c r="E23" s="535" t="s">
        <v>3923</v>
      </c>
      <c r="F23" s="535" t="s">
        <v>3924</v>
      </c>
      <c r="G23" s="535" t="s">
        <v>3925</v>
      </c>
      <c r="H23" s="535" t="s">
        <v>3926</v>
      </c>
      <c r="I23" s="535" t="s">
        <v>3927</v>
      </c>
      <c r="J23" s="535" t="s">
        <v>3928</v>
      </c>
      <c r="K23" s="554"/>
      <c r="L23" s="554"/>
    </row>
    <row r="24" spans="1:12">
      <c r="A24" s="536">
        <v>4.5</v>
      </c>
      <c r="B24" s="535" t="s">
        <v>3929</v>
      </c>
      <c r="C24" s="535" t="s">
        <v>3930</v>
      </c>
      <c r="D24" s="535" t="s">
        <v>3931</v>
      </c>
      <c r="E24" s="535" t="s">
        <v>3855</v>
      </c>
      <c r="F24" s="535" t="s">
        <v>3932</v>
      </c>
      <c r="G24" s="535" t="s">
        <v>3933</v>
      </c>
      <c r="H24" s="535" t="s">
        <v>3934</v>
      </c>
      <c r="I24" s="535" t="s">
        <v>3935</v>
      </c>
      <c r="J24" s="535" t="s">
        <v>3936</v>
      </c>
      <c r="K24" s="554"/>
      <c r="L24" s="554"/>
    </row>
    <row r="25" ht="15" spans="1:12">
      <c r="A25" s="538">
        <v>5</v>
      </c>
      <c r="B25" s="535" t="s">
        <v>3937</v>
      </c>
      <c r="C25" s="535" t="s">
        <v>3901</v>
      </c>
      <c r="D25" s="535" t="s">
        <v>3938</v>
      </c>
      <c r="E25" s="535" t="s">
        <v>3939</v>
      </c>
      <c r="F25" s="535" t="s">
        <v>3940</v>
      </c>
      <c r="G25" s="535" t="s">
        <v>3941</v>
      </c>
      <c r="H25" s="535" t="s">
        <v>3942</v>
      </c>
      <c r="I25" s="535" t="s">
        <v>3943</v>
      </c>
      <c r="J25" s="535" t="s">
        <v>3944</v>
      </c>
      <c r="K25" s="554"/>
      <c r="L25" s="554"/>
    </row>
    <row r="26" spans="1:12">
      <c r="A26" s="534">
        <v>5.5</v>
      </c>
      <c r="B26" s="535" t="s">
        <v>3945</v>
      </c>
      <c r="C26" s="535" t="s">
        <v>3946</v>
      </c>
      <c r="D26" s="535" t="s">
        <v>3947</v>
      </c>
      <c r="E26" s="535" t="s">
        <v>3948</v>
      </c>
      <c r="F26" s="535" t="s">
        <v>3949</v>
      </c>
      <c r="G26" s="535" t="s">
        <v>3950</v>
      </c>
      <c r="H26" s="535" t="s">
        <v>3951</v>
      </c>
      <c r="I26" s="535" t="s">
        <v>3952</v>
      </c>
      <c r="J26" s="535" t="s">
        <v>3953</v>
      </c>
      <c r="K26" s="554"/>
      <c r="L26" s="554"/>
    </row>
    <row r="27" spans="1:12">
      <c r="A27" s="536">
        <v>6</v>
      </c>
      <c r="B27" s="535" t="s">
        <v>3954</v>
      </c>
      <c r="C27" s="535" t="s">
        <v>3903</v>
      </c>
      <c r="D27" s="535" t="s">
        <v>3955</v>
      </c>
      <c r="E27" s="535" t="s">
        <v>3956</v>
      </c>
      <c r="F27" s="535" t="s">
        <v>3957</v>
      </c>
      <c r="G27" s="535" t="s">
        <v>3958</v>
      </c>
      <c r="H27" s="535" t="s">
        <v>3959</v>
      </c>
      <c r="I27" s="535" t="s">
        <v>3960</v>
      </c>
      <c r="J27" s="535" t="s">
        <v>3961</v>
      </c>
      <c r="K27" s="554"/>
      <c r="L27" s="554"/>
    </row>
    <row r="28" spans="1:12">
      <c r="A28" s="536">
        <v>6.5</v>
      </c>
      <c r="B28" s="535" t="s">
        <v>3962</v>
      </c>
      <c r="C28" s="535" t="s">
        <v>3963</v>
      </c>
      <c r="D28" s="535" t="s">
        <v>3964</v>
      </c>
      <c r="E28" s="535" t="s">
        <v>3965</v>
      </c>
      <c r="F28" s="535" t="s">
        <v>3966</v>
      </c>
      <c r="G28" s="535" t="s">
        <v>3967</v>
      </c>
      <c r="H28" s="535" t="s">
        <v>3968</v>
      </c>
      <c r="I28" s="535" t="s">
        <v>3969</v>
      </c>
      <c r="J28" s="535" t="s">
        <v>3970</v>
      </c>
      <c r="K28" s="554"/>
      <c r="L28" s="554"/>
    </row>
    <row r="29" spans="1:12">
      <c r="A29" s="536">
        <v>7</v>
      </c>
      <c r="B29" s="535" t="s">
        <v>3971</v>
      </c>
      <c r="C29" s="535" t="s">
        <v>3849</v>
      </c>
      <c r="D29" s="535" t="s">
        <v>3972</v>
      </c>
      <c r="E29" s="535" t="s">
        <v>3973</v>
      </c>
      <c r="F29" s="535" t="s">
        <v>3974</v>
      </c>
      <c r="G29" s="535" t="s">
        <v>3975</v>
      </c>
      <c r="H29" s="535" t="s">
        <v>3976</v>
      </c>
      <c r="I29" s="535" t="s">
        <v>3977</v>
      </c>
      <c r="J29" s="535" t="s">
        <v>3978</v>
      </c>
      <c r="K29" s="554"/>
      <c r="L29" s="554"/>
    </row>
    <row r="30" spans="1:12">
      <c r="A30" s="536">
        <v>7.5</v>
      </c>
      <c r="B30" s="535" t="s">
        <v>3922</v>
      </c>
      <c r="C30" s="535" t="s">
        <v>3939</v>
      </c>
      <c r="D30" s="535" t="s">
        <v>3979</v>
      </c>
      <c r="E30" s="535" t="s">
        <v>3980</v>
      </c>
      <c r="F30" s="535" t="s">
        <v>3981</v>
      </c>
      <c r="G30" s="535" t="s">
        <v>3982</v>
      </c>
      <c r="H30" s="535" t="s">
        <v>3983</v>
      </c>
      <c r="I30" s="535" t="s">
        <v>3984</v>
      </c>
      <c r="J30" s="535" t="s">
        <v>3985</v>
      </c>
      <c r="K30" s="554"/>
      <c r="L30" s="554"/>
    </row>
    <row r="31" spans="1:12">
      <c r="A31" s="536">
        <v>8</v>
      </c>
      <c r="B31" s="535" t="s">
        <v>3986</v>
      </c>
      <c r="C31" s="535" t="s">
        <v>3987</v>
      </c>
      <c r="D31" s="535" t="s">
        <v>3988</v>
      </c>
      <c r="E31" s="535" t="s">
        <v>3989</v>
      </c>
      <c r="F31" s="535" t="s">
        <v>3990</v>
      </c>
      <c r="G31" s="535" t="s">
        <v>3991</v>
      </c>
      <c r="H31" s="535" t="s">
        <v>3992</v>
      </c>
      <c r="I31" s="535" t="s">
        <v>3993</v>
      </c>
      <c r="J31" s="535" t="s">
        <v>3994</v>
      </c>
      <c r="K31" s="554"/>
      <c r="L31" s="554"/>
    </row>
    <row r="32" spans="1:12">
      <c r="A32" s="536">
        <v>8.5</v>
      </c>
      <c r="B32" s="535" t="s">
        <v>3995</v>
      </c>
      <c r="C32" s="535" t="s">
        <v>3996</v>
      </c>
      <c r="D32" s="535" t="s">
        <v>3997</v>
      </c>
      <c r="E32" s="535" t="s">
        <v>3998</v>
      </c>
      <c r="F32" s="535" t="s">
        <v>3999</v>
      </c>
      <c r="G32" s="535" t="s">
        <v>4000</v>
      </c>
      <c r="H32" s="535" t="s">
        <v>4001</v>
      </c>
      <c r="I32" s="535" t="s">
        <v>4002</v>
      </c>
      <c r="J32" s="535" t="s">
        <v>4003</v>
      </c>
      <c r="K32" s="554"/>
      <c r="L32" s="554"/>
    </row>
    <row r="33" spans="1:12">
      <c r="A33" s="536">
        <v>9</v>
      </c>
      <c r="B33" s="535" t="s">
        <v>4004</v>
      </c>
      <c r="C33" s="535" t="s">
        <v>4005</v>
      </c>
      <c r="D33" s="535" t="s">
        <v>4006</v>
      </c>
      <c r="E33" s="535" t="s">
        <v>4007</v>
      </c>
      <c r="F33" s="535" t="s">
        <v>4008</v>
      </c>
      <c r="G33" s="535" t="s">
        <v>4009</v>
      </c>
      <c r="H33" s="535" t="s">
        <v>4010</v>
      </c>
      <c r="I33" s="535" t="s">
        <v>4011</v>
      </c>
      <c r="J33" s="535" t="s">
        <v>4012</v>
      </c>
      <c r="K33" s="554"/>
      <c r="L33" s="554"/>
    </row>
    <row r="34" spans="1:12">
      <c r="A34" s="536">
        <v>9.5</v>
      </c>
      <c r="B34" s="535" t="s">
        <v>4013</v>
      </c>
      <c r="C34" s="535" t="s">
        <v>3974</v>
      </c>
      <c r="D34" s="535" t="s">
        <v>4014</v>
      </c>
      <c r="E34" s="535" t="s">
        <v>4015</v>
      </c>
      <c r="F34" s="535" t="s">
        <v>4016</v>
      </c>
      <c r="G34" s="535" t="s">
        <v>4017</v>
      </c>
      <c r="H34" s="535" t="s">
        <v>4018</v>
      </c>
      <c r="I34" s="535" t="s">
        <v>4019</v>
      </c>
      <c r="J34" s="535" t="s">
        <v>4020</v>
      </c>
      <c r="K34" s="554"/>
      <c r="L34" s="554"/>
    </row>
    <row r="35" spans="1:12">
      <c r="A35" s="539">
        <v>10</v>
      </c>
      <c r="B35" s="535" t="s">
        <v>4021</v>
      </c>
      <c r="C35" s="535" t="s">
        <v>4022</v>
      </c>
      <c r="D35" s="535" t="s">
        <v>4023</v>
      </c>
      <c r="E35" s="535" t="s">
        <v>4024</v>
      </c>
      <c r="F35" s="535" t="s">
        <v>4025</v>
      </c>
      <c r="G35" s="535" t="s">
        <v>4026</v>
      </c>
      <c r="H35" s="535" t="s">
        <v>4027</v>
      </c>
      <c r="I35" s="535" t="s">
        <v>4028</v>
      </c>
      <c r="J35" s="535" t="s">
        <v>4029</v>
      </c>
      <c r="K35" s="554"/>
      <c r="L35" s="554"/>
    </row>
    <row r="36" spans="1:12">
      <c r="A36" s="539">
        <v>10.5</v>
      </c>
      <c r="B36" s="535" t="s">
        <v>4030</v>
      </c>
      <c r="C36" s="535" t="s">
        <v>4031</v>
      </c>
      <c r="D36" s="535" t="s">
        <v>4032</v>
      </c>
      <c r="E36" s="535" t="s">
        <v>4033</v>
      </c>
      <c r="F36" s="535" t="s">
        <v>4034</v>
      </c>
      <c r="G36" s="535" t="s">
        <v>4035</v>
      </c>
      <c r="H36" s="535" t="s">
        <v>4036</v>
      </c>
      <c r="I36" s="535" t="s">
        <v>4037</v>
      </c>
      <c r="J36" s="535" t="s">
        <v>4038</v>
      </c>
      <c r="K36" s="554"/>
      <c r="L36" s="554"/>
    </row>
    <row r="37" spans="1:12">
      <c r="A37" s="539">
        <v>11</v>
      </c>
      <c r="B37" s="535" t="s">
        <v>4039</v>
      </c>
      <c r="C37" s="535" t="s">
        <v>4040</v>
      </c>
      <c r="D37" s="535" t="s">
        <v>4041</v>
      </c>
      <c r="E37" s="535" t="s">
        <v>4042</v>
      </c>
      <c r="F37" s="535" t="s">
        <v>4043</v>
      </c>
      <c r="G37" s="535" t="s">
        <v>4044</v>
      </c>
      <c r="H37" s="535" t="s">
        <v>4045</v>
      </c>
      <c r="I37" s="535" t="s">
        <v>4046</v>
      </c>
      <c r="J37" s="535" t="s">
        <v>4047</v>
      </c>
      <c r="K37" s="554"/>
      <c r="L37" s="554"/>
    </row>
    <row r="38" spans="1:12">
      <c r="A38" s="539">
        <v>11.5</v>
      </c>
      <c r="B38" s="535" t="s">
        <v>4048</v>
      </c>
      <c r="C38" s="535" t="s">
        <v>4049</v>
      </c>
      <c r="D38" s="535" t="s">
        <v>4050</v>
      </c>
      <c r="E38" s="535" t="s">
        <v>4051</v>
      </c>
      <c r="F38" s="535" t="s">
        <v>4052</v>
      </c>
      <c r="G38" s="535" t="s">
        <v>4053</v>
      </c>
      <c r="H38" s="535" t="s">
        <v>4054</v>
      </c>
      <c r="I38" s="535" t="s">
        <v>4055</v>
      </c>
      <c r="J38" s="535" t="s">
        <v>4056</v>
      </c>
      <c r="K38" s="554"/>
      <c r="L38" s="554"/>
    </row>
    <row r="39" spans="1:12">
      <c r="A39" s="539">
        <v>12</v>
      </c>
      <c r="B39" s="535" t="s">
        <v>3916</v>
      </c>
      <c r="C39" s="535" t="s">
        <v>4057</v>
      </c>
      <c r="D39" s="535" t="s">
        <v>4058</v>
      </c>
      <c r="E39" s="535" t="s">
        <v>4059</v>
      </c>
      <c r="F39" s="535" t="s">
        <v>4060</v>
      </c>
      <c r="G39" s="535" t="s">
        <v>4061</v>
      </c>
      <c r="H39" s="535" t="s">
        <v>4062</v>
      </c>
      <c r="I39" s="535" t="s">
        <v>4063</v>
      </c>
      <c r="J39" s="535" t="s">
        <v>4064</v>
      </c>
      <c r="K39" s="554"/>
      <c r="L39" s="554"/>
    </row>
    <row r="40" spans="1:12">
      <c r="A40" s="539">
        <v>12.5</v>
      </c>
      <c r="B40" s="535" t="s">
        <v>4065</v>
      </c>
      <c r="C40" s="535" t="s">
        <v>4066</v>
      </c>
      <c r="D40" s="535" t="s">
        <v>4067</v>
      </c>
      <c r="E40" s="535" t="s">
        <v>4068</v>
      </c>
      <c r="F40" s="535" t="s">
        <v>4069</v>
      </c>
      <c r="G40" s="535" t="s">
        <v>4069</v>
      </c>
      <c r="H40" s="535" t="s">
        <v>4070</v>
      </c>
      <c r="I40" s="535" t="s">
        <v>4071</v>
      </c>
      <c r="J40" s="535" t="s">
        <v>4072</v>
      </c>
      <c r="K40" s="554"/>
      <c r="L40" s="554"/>
    </row>
    <row r="41" spans="1:12">
      <c r="A41" s="539">
        <v>13</v>
      </c>
      <c r="B41" s="535" t="s">
        <v>4073</v>
      </c>
      <c r="C41" s="535" t="s">
        <v>4074</v>
      </c>
      <c r="D41" s="535" t="s">
        <v>4075</v>
      </c>
      <c r="E41" s="535" t="s">
        <v>4076</v>
      </c>
      <c r="F41" s="535" t="s">
        <v>4077</v>
      </c>
      <c r="G41" s="535" t="s">
        <v>4078</v>
      </c>
      <c r="H41" s="535" t="s">
        <v>4079</v>
      </c>
      <c r="I41" s="535" t="s">
        <v>4080</v>
      </c>
      <c r="J41" s="535" t="s">
        <v>4081</v>
      </c>
      <c r="K41" s="554"/>
      <c r="L41" s="554"/>
    </row>
    <row r="42" spans="1:12">
      <c r="A42" s="539">
        <v>13.5</v>
      </c>
      <c r="B42" s="535" t="s">
        <v>4082</v>
      </c>
      <c r="C42" s="535" t="s">
        <v>4083</v>
      </c>
      <c r="D42" s="535" t="s">
        <v>4084</v>
      </c>
      <c r="E42" s="535" t="s">
        <v>4085</v>
      </c>
      <c r="F42" s="535" t="s">
        <v>4086</v>
      </c>
      <c r="G42" s="535" t="s">
        <v>4087</v>
      </c>
      <c r="H42" s="535" t="s">
        <v>4088</v>
      </c>
      <c r="I42" s="535" t="s">
        <v>4089</v>
      </c>
      <c r="J42" s="535" t="s">
        <v>4090</v>
      </c>
      <c r="K42" s="554"/>
      <c r="L42" s="554"/>
    </row>
    <row r="43" spans="1:12">
      <c r="A43" s="539">
        <v>14</v>
      </c>
      <c r="B43" s="535" t="s">
        <v>4091</v>
      </c>
      <c r="C43" s="535" t="s">
        <v>4092</v>
      </c>
      <c r="D43" s="535" t="s">
        <v>4093</v>
      </c>
      <c r="E43" s="535" t="s">
        <v>4094</v>
      </c>
      <c r="F43" s="535" t="s">
        <v>4095</v>
      </c>
      <c r="G43" s="535" t="s">
        <v>4096</v>
      </c>
      <c r="H43" s="535" t="s">
        <v>4019</v>
      </c>
      <c r="I43" s="535" t="s">
        <v>4097</v>
      </c>
      <c r="J43" s="535" t="s">
        <v>4098</v>
      </c>
      <c r="K43" s="554"/>
      <c r="L43" s="554"/>
    </row>
    <row r="44" spans="1:12">
      <c r="A44" s="539">
        <v>14.5</v>
      </c>
      <c r="B44" s="535" t="s">
        <v>4099</v>
      </c>
      <c r="C44" s="535" t="s">
        <v>4100</v>
      </c>
      <c r="D44" s="535" t="s">
        <v>4101</v>
      </c>
      <c r="E44" s="535" t="s">
        <v>4102</v>
      </c>
      <c r="F44" s="535" t="s">
        <v>4103</v>
      </c>
      <c r="G44" s="535" t="s">
        <v>4104</v>
      </c>
      <c r="H44" s="535" t="s">
        <v>4105</v>
      </c>
      <c r="I44" s="535" t="s">
        <v>4106</v>
      </c>
      <c r="J44" s="535" t="s">
        <v>4107</v>
      </c>
      <c r="K44" s="554"/>
      <c r="L44" s="554"/>
    </row>
    <row r="45" spans="1:12">
      <c r="A45" s="539">
        <v>15</v>
      </c>
      <c r="B45" s="535" t="s">
        <v>4108</v>
      </c>
      <c r="C45" s="535" t="s">
        <v>4109</v>
      </c>
      <c r="D45" s="535" t="s">
        <v>4110</v>
      </c>
      <c r="E45" s="535" t="s">
        <v>4105</v>
      </c>
      <c r="F45" s="535" t="s">
        <v>4111</v>
      </c>
      <c r="G45" s="535" t="s">
        <v>4112</v>
      </c>
      <c r="H45" s="535" t="s">
        <v>4113</v>
      </c>
      <c r="I45" s="535" t="s">
        <v>4114</v>
      </c>
      <c r="J45" s="535" t="s">
        <v>4115</v>
      </c>
      <c r="K45" s="554"/>
      <c r="L45" s="554"/>
    </row>
    <row r="46" spans="1:12">
      <c r="A46" s="539">
        <v>15.5</v>
      </c>
      <c r="B46" s="535" t="s">
        <v>4116</v>
      </c>
      <c r="C46" s="535" t="s">
        <v>4117</v>
      </c>
      <c r="D46" s="535" t="s">
        <v>4118</v>
      </c>
      <c r="E46" s="535" t="s">
        <v>4119</v>
      </c>
      <c r="F46" s="535" t="s">
        <v>4120</v>
      </c>
      <c r="G46" s="535" t="s">
        <v>4121</v>
      </c>
      <c r="H46" s="535" t="s">
        <v>4122</v>
      </c>
      <c r="I46" s="535" t="s">
        <v>4123</v>
      </c>
      <c r="J46" s="535" t="s">
        <v>4124</v>
      </c>
      <c r="K46" s="554"/>
      <c r="L46" s="554"/>
    </row>
    <row r="47" spans="1:12">
      <c r="A47" s="539">
        <v>16</v>
      </c>
      <c r="B47" s="535" t="s">
        <v>4125</v>
      </c>
      <c r="C47" s="535" t="s">
        <v>4126</v>
      </c>
      <c r="D47" s="535" t="s">
        <v>4127</v>
      </c>
      <c r="E47" s="535" t="s">
        <v>4128</v>
      </c>
      <c r="F47" s="535" t="s">
        <v>4129</v>
      </c>
      <c r="G47" s="535" t="s">
        <v>4037</v>
      </c>
      <c r="H47" s="535" t="s">
        <v>4130</v>
      </c>
      <c r="I47" s="535" t="s">
        <v>4131</v>
      </c>
      <c r="J47" s="535" t="s">
        <v>4132</v>
      </c>
      <c r="K47" s="554"/>
      <c r="L47" s="554"/>
    </row>
    <row r="48" spans="1:12">
      <c r="A48" s="536">
        <v>16.5</v>
      </c>
      <c r="B48" s="535" t="s">
        <v>4133</v>
      </c>
      <c r="C48" s="535" t="s">
        <v>4134</v>
      </c>
      <c r="D48" s="535" t="s">
        <v>4135</v>
      </c>
      <c r="E48" s="535" t="s">
        <v>4136</v>
      </c>
      <c r="F48" s="535" t="s">
        <v>4137</v>
      </c>
      <c r="G48" s="535" t="s">
        <v>4138</v>
      </c>
      <c r="H48" s="535" t="s">
        <v>4139</v>
      </c>
      <c r="I48" s="535" t="s">
        <v>4140</v>
      </c>
      <c r="J48" s="535" t="s">
        <v>4141</v>
      </c>
      <c r="K48" s="554"/>
      <c r="L48" s="554"/>
    </row>
    <row r="49" spans="1:12">
      <c r="A49" s="536">
        <v>17</v>
      </c>
      <c r="B49" s="535" t="s">
        <v>4142</v>
      </c>
      <c r="C49" s="535" t="s">
        <v>4087</v>
      </c>
      <c r="D49" s="535" t="s">
        <v>4143</v>
      </c>
      <c r="E49" s="535" t="s">
        <v>4144</v>
      </c>
      <c r="F49" s="535" t="s">
        <v>4145</v>
      </c>
      <c r="G49" s="535" t="s">
        <v>4146</v>
      </c>
      <c r="H49" s="535" t="s">
        <v>4147</v>
      </c>
      <c r="I49" s="535" t="s">
        <v>4148</v>
      </c>
      <c r="J49" s="535" t="s">
        <v>4149</v>
      </c>
      <c r="K49" s="554"/>
      <c r="L49" s="554"/>
    </row>
    <row r="50" spans="1:12">
      <c r="A50" s="536">
        <v>17.5</v>
      </c>
      <c r="B50" s="535" t="s">
        <v>4150</v>
      </c>
      <c r="C50" s="535" t="s">
        <v>4151</v>
      </c>
      <c r="D50" s="535" t="s">
        <v>4152</v>
      </c>
      <c r="E50" s="535" t="s">
        <v>4153</v>
      </c>
      <c r="F50" s="535" t="s">
        <v>4154</v>
      </c>
      <c r="G50" s="535" t="s">
        <v>4137</v>
      </c>
      <c r="H50" s="535" t="s">
        <v>4153</v>
      </c>
      <c r="I50" s="535" t="s">
        <v>4155</v>
      </c>
      <c r="J50" s="535" t="s">
        <v>4156</v>
      </c>
      <c r="K50" s="554"/>
      <c r="L50" s="554"/>
    </row>
    <row r="51" spans="1:12">
      <c r="A51" s="536">
        <v>18</v>
      </c>
      <c r="B51" s="535" t="s">
        <v>4157</v>
      </c>
      <c r="C51" s="535" t="s">
        <v>4158</v>
      </c>
      <c r="D51" s="535" t="s">
        <v>4159</v>
      </c>
      <c r="E51" s="535" t="s">
        <v>4160</v>
      </c>
      <c r="F51" s="535" t="s">
        <v>4161</v>
      </c>
      <c r="G51" s="535" t="s">
        <v>4162</v>
      </c>
      <c r="H51" s="535" t="s">
        <v>4163</v>
      </c>
      <c r="I51" s="535" t="s">
        <v>4164</v>
      </c>
      <c r="J51" s="535" t="s">
        <v>4165</v>
      </c>
      <c r="K51" s="554"/>
      <c r="L51" s="554"/>
    </row>
    <row r="52" spans="1:12">
      <c r="A52" s="536">
        <v>18.5</v>
      </c>
      <c r="B52" s="535" t="s">
        <v>4166</v>
      </c>
      <c r="C52" s="535" t="s">
        <v>4167</v>
      </c>
      <c r="D52" s="535" t="s">
        <v>4168</v>
      </c>
      <c r="E52" s="535" t="s">
        <v>4169</v>
      </c>
      <c r="F52" s="535" t="s">
        <v>4170</v>
      </c>
      <c r="G52" s="535" t="s">
        <v>4171</v>
      </c>
      <c r="H52" s="535" t="s">
        <v>4172</v>
      </c>
      <c r="I52" s="535" t="s">
        <v>4173</v>
      </c>
      <c r="J52" s="535" t="s">
        <v>4174</v>
      </c>
      <c r="K52" s="554"/>
      <c r="L52" s="554"/>
    </row>
    <row r="53" spans="1:12">
      <c r="A53" s="536">
        <v>19</v>
      </c>
      <c r="B53" s="535" t="s">
        <v>4175</v>
      </c>
      <c r="C53" s="535" t="s">
        <v>4176</v>
      </c>
      <c r="D53" s="535" t="s">
        <v>4121</v>
      </c>
      <c r="E53" s="535" t="s">
        <v>4177</v>
      </c>
      <c r="F53" s="535" t="s">
        <v>4178</v>
      </c>
      <c r="G53" s="535" t="s">
        <v>4179</v>
      </c>
      <c r="H53" s="535" t="s">
        <v>4180</v>
      </c>
      <c r="I53" s="535" t="s">
        <v>4181</v>
      </c>
      <c r="J53" s="535" t="s">
        <v>4182</v>
      </c>
      <c r="K53" s="554"/>
      <c r="L53" s="554"/>
    </row>
    <row r="54" spans="1:12">
      <c r="A54" s="536">
        <v>19.5</v>
      </c>
      <c r="B54" s="535" t="s">
        <v>4183</v>
      </c>
      <c r="C54" s="535" t="s">
        <v>4184</v>
      </c>
      <c r="D54" s="535" t="s">
        <v>4185</v>
      </c>
      <c r="E54" s="535" t="s">
        <v>4186</v>
      </c>
      <c r="F54" s="535" t="s">
        <v>4187</v>
      </c>
      <c r="G54" s="535" t="s">
        <v>4188</v>
      </c>
      <c r="H54" s="535" t="s">
        <v>4189</v>
      </c>
      <c r="I54" s="535" t="s">
        <v>4190</v>
      </c>
      <c r="J54" s="535" t="s">
        <v>4191</v>
      </c>
      <c r="K54" s="554"/>
      <c r="L54" s="554"/>
    </row>
    <row r="55" ht="15" spans="1:12">
      <c r="A55" s="538">
        <v>20</v>
      </c>
      <c r="B55" s="535" t="s">
        <v>4192</v>
      </c>
      <c r="C55" s="535" t="s">
        <v>4193</v>
      </c>
      <c r="D55" s="535" t="s">
        <v>4194</v>
      </c>
      <c r="E55" s="535" t="s">
        <v>4195</v>
      </c>
      <c r="F55" s="535" t="s">
        <v>4196</v>
      </c>
      <c r="G55" s="535" t="s">
        <v>4197</v>
      </c>
      <c r="H55" s="535" t="s">
        <v>4198</v>
      </c>
      <c r="I55" s="535" t="s">
        <v>4199</v>
      </c>
      <c r="J55" s="535" t="s">
        <v>4200</v>
      </c>
      <c r="K55" s="554"/>
      <c r="L55" s="554"/>
    </row>
    <row r="56" ht="15" spans="1:12">
      <c r="A56" s="540" t="s">
        <v>4201</v>
      </c>
      <c r="B56" s="541"/>
      <c r="C56" s="541"/>
      <c r="D56" s="541"/>
      <c r="E56" s="541"/>
      <c r="F56" s="541"/>
      <c r="G56" s="541"/>
      <c r="H56" s="541"/>
      <c r="I56" s="541"/>
      <c r="J56" s="541"/>
      <c r="K56" s="554"/>
      <c r="L56" s="554"/>
    </row>
    <row r="57" ht="15" spans="1:12">
      <c r="A57" s="542" t="s">
        <v>4202</v>
      </c>
      <c r="B57" s="537" t="s">
        <v>4203</v>
      </c>
      <c r="C57" s="537" t="s">
        <v>4204</v>
      </c>
      <c r="D57" s="537" t="s">
        <v>4205</v>
      </c>
      <c r="E57" s="537" t="s">
        <v>4206</v>
      </c>
      <c r="F57" s="537" t="s">
        <v>4207</v>
      </c>
      <c r="G57" s="537" t="s">
        <v>4208</v>
      </c>
      <c r="H57" s="537" t="s">
        <v>4209</v>
      </c>
      <c r="I57" s="537" t="s">
        <v>4210</v>
      </c>
      <c r="J57" s="537" t="s">
        <v>4211</v>
      </c>
      <c r="K57" s="554"/>
      <c r="L57" s="554"/>
    </row>
    <row r="58" spans="1:12">
      <c r="A58" s="543" t="s">
        <v>3681</v>
      </c>
      <c r="B58" s="537" t="s">
        <v>4212</v>
      </c>
      <c r="C58" s="537" t="s">
        <v>4213</v>
      </c>
      <c r="D58" s="537" t="s">
        <v>4214</v>
      </c>
      <c r="E58" s="537" t="s">
        <v>4215</v>
      </c>
      <c r="F58" s="537" t="s">
        <v>4216</v>
      </c>
      <c r="G58" s="537" t="s">
        <v>4217</v>
      </c>
      <c r="H58" s="537" t="s">
        <v>4218</v>
      </c>
      <c r="I58" s="537" t="s">
        <v>4219</v>
      </c>
      <c r="J58" s="537" t="s">
        <v>4220</v>
      </c>
      <c r="K58" s="554"/>
      <c r="L58" s="554"/>
    </row>
    <row r="59" spans="1:12">
      <c r="A59" s="543" t="s">
        <v>792</v>
      </c>
      <c r="B59" s="537" t="s">
        <v>4221</v>
      </c>
      <c r="C59" s="537" t="s">
        <v>4222</v>
      </c>
      <c r="D59" s="537" t="s">
        <v>4213</v>
      </c>
      <c r="E59" s="537" t="s">
        <v>4223</v>
      </c>
      <c r="F59" s="537" t="s">
        <v>4224</v>
      </c>
      <c r="G59" s="537" t="s">
        <v>4225</v>
      </c>
      <c r="H59" s="537" t="s">
        <v>4226</v>
      </c>
      <c r="I59" s="537" t="s">
        <v>4227</v>
      </c>
      <c r="J59" s="537" t="s">
        <v>4228</v>
      </c>
      <c r="K59" s="554"/>
      <c r="L59" s="554"/>
    </row>
    <row r="60" spans="1:12">
      <c r="A60" s="543" t="s">
        <v>793</v>
      </c>
      <c r="B60" s="535" t="s">
        <v>4229</v>
      </c>
      <c r="C60" s="537" t="s">
        <v>4230</v>
      </c>
      <c r="D60" s="535" t="s">
        <v>4213</v>
      </c>
      <c r="E60" s="535" t="s">
        <v>4204</v>
      </c>
      <c r="F60" s="537" t="s">
        <v>4218</v>
      </c>
      <c r="G60" s="537" t="s">
        <v>4231</v>
      </c>
      <c r="H60" s="537" t="s">
        <v>4226</v>
      </c>
      <c r="I60" s="537" t="s">
        <v>4227</v>
      </c>
      <c r="J60" s="537" t="s">
        <v>4228</v>
      </c>
      <c r="K60" s="554"/>
      <c r="L60" s="554"/>
    </row>
    <row r="61" spans="1:12">
      <c r="A61" s="543" t="s">
        <v>257</v>
      </c>
      <c r="B61" s="537" t="s">
        <v>4232</v>
      </c>
      <c r="C61" s="537" t="s">
        <v>4233</v>
      </c>
      <c r="D61" s="537" t="s">
        <v>4234</v>
      </c>
      <c r="E61" s="537" t="s">
        <v>4214</v>
      </c>
      <c r="F61" s="544" t="s">
        <v>4235</v>
      </c>
      <c r="G61" s="544" t="s">
        <v>4236</v>
      </c>
      <c r="H61" s="544" t="s">
        <v>4215</v>
      </c>
      <c r="I61" s="537" t="s">
        <v>3772</v>
      </c>
      <c r="J61" s="537" t="s">
        <v>4237</v>
      </c>
      <c r="K61" s="554"/>
      <c r="L61" s="554"/>
    </row>
    <row r="62" spans="1:12">
      <c r="A62" s="543" t="s">
        <v>4238</v>
      </c>
      <c r="B62" s="537" t="s">
        <v>4232</v>
      </c>
      <c r="C62" s="537" t="s">
        <v>4233</v>
      </c>
      <c r="D62" s="537" t="s">
        <v>4234</v>
      </c>
      <c r="E62" s="537" t="s">
        <v>4214</v>
      </c>
      <c r="F62" s="544" t="s">
        <v>4235</v>
      </c>
      <c r="G62" s="544" t="s">
        <v>4236</v>
      </c>
      <c r="H62" s="544" t="s">
        <v>4215</v>
      </c>
      <c r="I62" s="537" t="s">
        <v>3772</v>
      </c>
      <c r="J62" s="537" t="s">
        <v>4237</v>
      </c>
      <c r="K62" s="554"/>
      <c r="L62" s="554"/>
    </row>
    <row r="63" ht="15" spans="1:12">
      <c r="A63" s="545" t="s">
        <v>4239</v>
      </c>
      <c r="B63" s="537" t="s">
        <v>4232</v>
      </c>
      <c r="C63" s="537" t="s">
        <v>4233</v>
      </c>
      <c r="D63" s="537" t="s">
        <v>4234</v>
      </c>
      <c r="E63" s="537" t="s">
        <v>4214</v>
      </c>
      <c r="F63" s="544" t="s">
        <v>4235</v>
      </c>
      <c r="G63" s="544" t="s">
        <v>4236</v>
      </c>
      <c r="H63" s="544" t="s">
        <v>4215</v>
      </c>
      <c r="I63" s="537" t="s">
        <v>3772</v>
      </c>
      <c r="J63" s="537" t="s">
        <v>4237</v>
      </c>
      <c r="K63" s="554"/>
      <c r="L63" s="554"/>
    </row>
    <row r="64" ht="15" spans="1:12">
      <c r="A64" s="546"/>
      <c r="B64" s="546"/>
      <c r="C64" s="546"/>
      <c r="D64" s="546"/>
      <c r="E64" s="546"/>
      <c r="F64" s="546"/>
      <c r="G64" s="546"/>
      <c r="H64" s="546"/>
      <c r="I64" s="546"/>
      <c r="J64" s="546"/>
      <c r="K64" s="554"/>
      <c r="L64" s="554"/>
    </row>
    <row r="65" spans="1:12">
      <c r="A65" s="555"/>
      <c r="B65" s="555"/>
      <c r="C65" s="555"/>
      <c r="D65" s="555"/>
      <c r="E65" s="555"/>
      <c r="F65" s="555"/>
      <c r="G65" s="555"/>
      <c r="H65" s="555"/>
      <c r="I65" s="555"/>
      <c r="J65" s="555"/>
      <c r="K65" s="554"/>
      <c r="L65" s="554"/>
    </row>
    <row r="66" ht="20.25" spans="1:12">
      <c r="A66" s="556"/>
      <c r="B66" s="554"/>
      <c r="C66" s="554"/>
      <c r="D66" s="554"/>
      <c r="E66" s="554"/>
      <c r="F66" s="554"/>
      <c r="G66" s="554"/>
      <c r="H66" s="554"/>
      <c r="I66" s="554"/>
      <c r="J66" s="554"/>
      <c r="K66" s="554"/>
      <c r="L66" s="554"/>
    </row>
  </sheetData>
  <mergeCells count="1">
    <mergeCell ref="A1:J1"/>
  </mergeCells>
  <hyperlinks>
    <hyperlink ref="L1" location="价格目录!E32" display="返回目录"/>
    <hyperlink ref="L3" location="香港UPS优惠价B!H16" display="进入代理价格"/>
    <hyperlink ref="L2" location="香港UPS优惠价B!G4" display="进入特惠价"/>
  </hyperlinks>
  <pageMargins left="0.699305555555556" right="0.699305555555556"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J135"/>
  <sheetViews>
    <sheetView topLeftCell="A10" workbookViewId="0">
      <selection activeCell="E43" sqref="E43"/>
    </sheetView>
  </sheetViews>
  <sheetFormatPr defaultColWidth="9" defaultRowHeight="14.25"/>
  <cols>
    <col min="2" max="2" width="33.375" customWidth="1"/>
    <col min="3" max="3" width="25.875" customWidth="1"/>
    <col min="4" max="4" width="33.75" customWidth="1"/>
    <col min="5" max="5" width="21.625" customWidth="1"/>
  </cols>
  <sheetData>
    <row r="1" ht="23.25" spans="1:10">
      <c r="A1" s="448"/>
      <c r="B1" s="449" t="s">
        <v>4240</v>
      </c>
      <c r="C1" s="448"/>
      <c r="D1" s="450"/>
      <c r="E1" s="450"/>
      <c r="F1" s="451"/>
      <c r="G1" s="452" t="s">
        <v>99</v>
      </c>
      <c r="H1" s="453"/>
      <c r="I1" s="453"/>
      <c r="J1" s="453"/>
    </row>
    <row r="2" ht="22.5" spans="1:10">
      <c r="A2" s="448"/>
      <c r="B2" s="454"/>
      <c r="C2" s="454"/>
      <c r="D2" s="455"/>
      <c r="E2" s="456"/>
      <c r="F2" s="457"/>
      <c r="G2" s="452"/>
      <c r="H2" s="453"/>
      <c r="I2" s="453"/>
      <c r="J2" s="453"/>
    </row>
    <row r="3" ht="15.75" spans="1:10">
      <c r="A3" s="458" t="s">
        <v>818</v>
      </c>
      <c r="B3" s="459" t="s">
        <v>286</v>
      </c>
      <c r="C3" s="460"/>
      <c r="D3" s="460"/>
      <c r="E3" s="461"/>
      <c r="F3" s="462"/>
      <c r="G3" s="452"/>
      <c r="H3" s="463"/>
      <c r="I3" s="463"/>
      <c r="J3" s="463"/>
    </row>
    <row r="4" ht="15" spans="1:10">
      <c r="A4" s="464">
        <v>1</v>
      </c>
      <c r="B4" s="465" t="s">
        <v>4241</v>
      </c>
      <c r="C4" s="466" t="s">
        <v>4242</v>
      </c>
      <c r="D4" s="467" t="s">
        <v>4243</v>
      </c>
      <c r="E4" s="468" t="s">
        <v>329</v>
      </c>
      <c r="F4" s="469"/>
      <c r="G4" s="463"/>
      <c r="H4" s="463"/>
      <c r="I4" s="463"/>
      <c r="J4" s="463"/>
    </row>
    <row r="5" ht="15" spans="1:10">
      <c r="A5" s="470"/>
      <c r="B5" s="471" t="s">
        <v>4244</v>
      </c>
      <c r="C5" s="468" t="s">
        <v>824</v>
      </c>
      <c r="D5" s="467" t="s">
        <v>3092</v>
      </c>
      <c r="E5" s="468" t="s">
        <v>335</v>
      </c>
      <c r="F5" s="472"/>
      <c r="G5" s="463"/>
      <c r="H5" s="463"/>
      <c r="I5" s="463"/>
      <c r="J5" s="463"/>
    </row>
    <row r="6" ht="15" spans="1:10">
      <c r="A6" s="470"/>
      <c r="B6" s="471" t="s">
        <v>4245</v>
      </c>
      <c r="C6" s="468" t="s">
        <v>220</v>
      </c>
      <c r="D6" s="467" t="s">
        <v>3633</v>
      </c>
      <c r="E6" s="468" t="s">
        <v>343</v>
      </c>
      <c r="F6" s="473"/>
      <c r="G6" s="463"/>
      <c r="H6" s="463"/>
      <c r="I6" s="463"/>
      <c r="J6" s="463"/>
    </row>
    <row r="7" ht="15" spans="1:10">
      <c r="A7" s="470"/>
      <c r="B7" s="471" t="s">
        <v>3631</v>
      </c>
      <c r="C7" s="468" t="s">
        <v>313</v>
      </c>
      <c r="D7" s="471" t="s">
        <v>4246</v>
      </c>
      <c r="E7" s="468" t="s">
        <v>321</v>
      </c>
      <c r="F7" s="473"/>
      <c r="G7" s="463"/>
      <c r="H7" s="463"/>
      <c r="I7" s="463"/>
      <c r="J7" s="463"/>
    </row>
    <row r="8" ht="15" spans="1:10">
      <c r="A8" s="474"/>
      <c r="B8" s="475" t="s">
        <v>2938</v>
      </c>
      <c r="C8" s="476" t="s">
        <v>829</v>
      </c>
      <c r="D8" s="477"/>
      <c r="E8" s="476"/>
      <c r="F8" s="473"/>
      <c r="G8" s="463"/>
      <c r="H8" s="463"/>
      <c r="I8" s="463"/>
      <c r="J8" s="463"/>
    </row>
    <row r="9" ht="15" spans="1:10">
      <c r="A9" s="478">
        <v>2</v>
      </c>
      <c r="B9" s="471" t="s">
        <v>3075</v>
      </c>
      <c r="C9" s="468" t="s">
        <v>222</v>
      </c>
      <c r="D9" s="471"/>
      <c r="E9" s="468"/>
      <c r="F9" s="473"/>
      <c r="G9" s="463"/>
      <c r="H9" s="463"/>
      <c r="I9" s="463"/>
      <c r="J9" s="463"/>
    </row>
    <row r="10" ht="15" spans="1:10">
      <c r="A10" s="479">
        <v>3</v>
      </c>
      <c r="B10" s="480" t="s">
        <v>4247</v>
      </c>
      <c r="C10" s="481" t="s">
        <v>358</v>
      </c>
      <c r="D10" s="481" t="s">
        <v>2940</v>
      </c>
      <c r="E10" s="482" t="s">
        <v>4248</v>
      </c>
      <c r="F10" s="473"/>
      <c r="G10" s="463"/>
      <c r="H10" s="463"/>
      <c r="I10" s="463"/>
      <c r="J10" s="463"/>
    </row>
    <row r="11" ht="15" spans="1:10">
      <c r="A11" s="483"/>
      <c r="B11" s="475" t="s">
        <v>4249</v>
      </c>
      <c r="C11" s="477" t="s">
        <v>380</v>
      </c>
      <c r="D11" s="477" t="s">
        <v>4250</v>
      </c>
      <c r="E11" s="476" t="s">
        <v>3089</v>
      </c>
      <c r="F11" s="473"/>
      <c r="G11" s="463"/>
      <c r="H11" s="463"/>
      <c r="I11" s="463"/>
      <c r="J11" s="463"/>
    </row>
    <row r="12" ht="15" spans="1:10">
      <c r="A12" s="484">
        <v>4</v>
      </c>
      <c r="B12" s="475" t="s">
        <v>3073</v>
      </c>
      <c r="C12" s="476" t="s">
        <v>602</v>
      </c>
      <c r="D12" s="477" t="s">
        <v>3444</v>
      </c>
      <c r="E12" s="476" t="s">
        <v>396</v>
      </c>
      <c r="F12" s="473"/>
      <c r="G12" s="463"/>
      <c r="H12" s="463"/>
      <c r="I12" s="463"/>
      <c r="J12" s="463"/>
    </row>
    <row r="13" ht="15" spans="1:10">
      <c r="A13" s="464">
        <v>5</v>
      </c>
      <c r="B13" s="480" t="s">
        <v>3630</v>
      </c>
      <c r="C13" s="482" t="s">
        <v>228</v>
      </c>
      <c r="D13" s="481" t="s">
        <v>3071</v>
      </c>
      <c r="E13" s="482" t="s">
        <v>229</v>
      </c>
      <c r="F13" s="473"/>
      <c r="G13" s="463"/>
      <c r="H13" s="463"/>
      <c r="I13" s="463"/>
      <c r="J13" s="463"/>
    </row>
    <row r="14" ht="15" spans="1:10">
      <c r="A14" s="474"/>
      <c r="B14" s="471" t="s">
        <v>4251</v>
      </c>
      <c r="C14" s="468" t="s">
        <v>622</v>
      </c>
      <c r="D14" s="471" t="s">
        <v>4252</v>
      </c>
      <c r="E14" s="468" t="s">
        <v>248</v>
      </c>
      <c r="F14" s="473"/>
      <c r="G14" s="463"/>
      <c r="H14" s="463"/>
      <c r="I14" s="463"/>
      <c r="J14" s="463"/>
    </row>
    <row r="15" ht="15" spans="1:10">
      <c r="A15" s="464">
        <v>6</v>
      </c>
      <c r="B15" s="480" t="s">
        <v>3124</v>
      </c>
      <c r="C15" s="481" t="s">
        <v>454</v>
      </c>
      <c r="D15" s="480" t="s">
        <v>4253</v>
      </c>
      <c r="E15" s="482" t="s">
        <v>4254</v>
      </c>
      <c r="F15" s="473"/>
      <c r="G15" s="485"/>
      <c r="H15" s="485"/>
      <c r="I15" s="485"/>
      <c r="J15" s="485"/>
    </row>
    <row r="16" spans="1:10">
      <c r="A16" s="470"/>
      <c r="B16" s="471" t="s">
        <v>3621</v>
      </c>
      <c r="C16" s="467" t="s">
        <v>644</v>
      </c>
      <c r="D16" s="471" t="s">
        <v>4255</v>
      </c>
      <c r="E16" s="468" t="s">
        <v>4256</v>
      </c>
      <c r="F16" s="472"/>
      <c r="G16" s="486"/>
      <c r="H16" s="486"/>
      <c r="I16" s="486"/>
      <c r="J16" s="486"/>
    </row>
    <row r="17" spans="1:10">
      <c r="A17" s="470"/>
      <c r="B17" s="471" t="s">
        <v>4257</v>
      </c>
      <c r="C17" s="467" t="s">
        <v>4258</v>
      </c>
      <c r="D17" s="471" t="s">
        <v>4259</v>
      </c>
      <c r="E17" s="468" t="s">
        <v>4260</v>
      </c>
      <c r="F17" s="473"/>
      <c r="G17" s="486"/>
      <c r="H17" s="486"/>
      <c r="I17" s="486"/>
      <c r="J17" s="486"/>
    </row>
    <row r="18" spans="1:10">
      <c r="A18" s="470"/>
      <c r="B18" s="471" t="s">
        <v>4261</v>
      </c>
      <c r="C18" s="467" t="s">
        <v>462</v>
      </c>
      <c r="D18" s="471" t="s">
        <v>4262</v>
      </c>
      <c r="E18" s="468" t="s">
        <v>684</v>
      </c>
      <c r="F18" s="473"/>
      <c r="G18" s="486"/>
      <c r="H18" s="486"/>
      <c r="I18" s="486"/>
      <c r="J18" s="486"/>
    </row>
    <row r="19" spans="1:10">
      <c r="A19" s="470"/>
      <c r="B19" s="471" t="s">
        <v>4263</v>
      </c>
      <c r="C19" s="467" t="s">
        <v>4264</v>
      </c>
      <c r="D19" s="471" t="s">
        <v>4265</v>
      </c>
      <c r="E19" s="468" t="s">
        <v>4266</v>
      </c>
      <c r="F19" s="473"/>
      <c r="G19" s="486"/>
      <c r="H19" s="486"/>
      <c r="I19" s="486"/>
      <c r="J19" s="486"/>
    </row>
    <row r="20" spans="1:10">
      <c r="A20" s="470"/>
      <c r="B20" s="471" t="s">
        <v>4267</v>
      </c>
      <c r="C20" s="467" t="s">
        <v>4268</v>
      </c>
      <c r="D20" s="471" t="s">
        <v>3616</v>
      </c>
      <c r="E20" s="487" t="s">
        <v>4269</v>
      </c>
      <c r="F20" s="473"/>
      <c r="G20" s="486"/>
      <c r="H20" s="486"/>
      <c r="I20" s="486"/>
      <c r="J20" s="486"/>
    </row>
    <row r="21" spans="1:10">
      <c r="A21" s="470"/>
      <c r="B21" s="471" t="s">
        <v>4270</v>
      </c>
      <c r="C21" s="488" t="s">
        <v>4271</v>
      </c>
      <c r="D21" s="471" t="s">
        <v>4272</v>
      </c>
      <c r="E21" s="468" t="s">
        <v>4273</v>
      </c>
      <c r="F21" s="473"/>
      <c r="G21" s="486"/>
      <c r="H21" s="486"/>
      <c r="I21" s="486"/>
      <c r="J21" s="486"/>
    </row>
    <row r="22" spans="1:10">
      <c r="A22" s="470"/>
      <c r="B22" s="471" t="s">
        <v>3619</v>
      </c>
      <c r="C22" s="467" t="s">
        <v>652</v>
      </c>
      <c r="D22" s="471" t="s">
        <v>3050</v>
      </c>
      <c r="E22" s="468" t="s">
        <v>337</v>
      </c>
      <c r="F22" s="473"/>
      <c r="G22" s="486"/>
      <c r="H22" s="486"/>
      <c r="I22" s="486"/>
      <c r="J22" s="486"/>
    </row>
    <row r="23" spans="1:10">
      <c r="A23" s="470"/>
      <c r="B23" s="471" t="s">
        <v>3620</v>
      </c>
      <c r="C23" s="467" t="s">
        <v>660</v>
      </c>
      <c r="D23" s="471" t="s">
        <v>4274</v>
      </c>
      <c r="E23" s="468" t="s">
        <v>700</v>
      </c>
      <c r="F23" s="473"/>
      <c r="G23" s="486"/>
      <c r="H23" s="486"/>
      <c r="I23" s="486"/>
      <c r="J23" s="486"/>
    </row>
    <row r="24" spans="1:10">
      <c r="A24" s="470"/>
      <c r="B24" s="471" t="s">
        <v>4275</v>
      </c>
      <c r="C24" s="467" t="s">
        <v>4276</v>
      </c>
      <c r="D24" s="471" t="s">
        <v>4277</v>
      </c>
      <c r="E24" s="468" t="s">
        <v>4278</v>
      </c>
      <c r="F24" s="473"/>
      <c r="G24" s="486"/>
      <c r="H24" s="486"/>
      <c r="I24" s="486"/>
      <c r="J24" s="486"/>
    </row>
    <row r="25" spans="1:10">
      <c r="A25" s="470"/>
      <c r="B25" s="471" t="s">
        <v>3615</v>
      </c>
      <c r="C25" s="467" t="s">
        <v>668</v>
      </c>
      <c r="D25" s="471" t="s">
        <v>4279</v>
      </c>
      <c r="E25" s="487" t="s">
        <v>4280</v>
      </c>
      <c r="F25" s="473"/>
      <c r="G25" s="486"/>
      <c r="H25" s="486"/>
      <c r="I25" s="486"/>
      <c r="J25" s="486"/>
    </row>
    <row r="26" spans="1:10">
      <c r="A26" s="474"/>
      <c r="B26" s="475" t="s">
        <v>3627</v>
      </c>
      <c r="C26" s="477" t="s">
        <v>676</v>
      </c>
      <c r="D26" s="489"/>
      <c r="E26" s="490"/>
      <c r="F26" s="473"/>
      <c r="G26" s="486"/>
      <c r="H26" s="486"/>
      <c r="I26" s="486"/>
      <c r="J26" s="486"/>
    </row>
    <row r="27" spans="1:10">
      <c r="A27" s="464">
        <v>7</v>
      </c>
      <c r="B27" s="480" t="s">
        <v>3465</v>
      </c>
      <c r="C27" s="491" t="s">
        <v>4281</v>
      </c>
      <c r="D27" s="480" t="s">
        <v>3463</v>
      </c>
      <c r="E27" s="482" t="s">
        <v>438</v>
      </c>
      <c r="F27" s="473"/>
      <c r="G27" s="486"/>
      <c r="H27" s="486"/>
      <c r="I27" s="486"/>
      <c r="J27" s="486"/>
    </row>
    <row r="28" spans="1:10">
      <c r="A28" s="470"/>
      <c r="B28" s="471" t="s">
        <v>4282</v>
      </c>
      <c r="C28" s="467" t="s">
        <v>4283</v>
      </c>
      <c r="D28" s="471" t="s">
        <v>3521</v>
      </c>
      <c r="E28" s="468" t="s">
        <v>538</v>
      </c>
      <c r="F28" s="473"/>
      <c r="G28" s="486"/>
      <c r="H28" s="486"/>
      <c r="I28" s="486"/>
      <c r="J28" s="486"/>
    </row>
    <row r="29" spans="1:10">
      <c r="A29" s="470"/>
      <c r="B29" s="471" t="s">
        <v>3059</v>
      </c>
      <c r="C29" s="467" t="s">
        <v>708</v>
      </c>
      <c r="D29" s="471" t="s">
        <v>3150</v>
      </c>
      <c r="E29" s="468" t="s">
        <v>4284</v>
      </c>
      <c r="F29" s="473"/>
      <c r="G29" s="486"/>
      <c r="H29" s="486"/>
      <c r="I29" s="486"/>
      <c r="J29" s="486"/>
    </row>
    <row r="30" ht="15" spans="1:10">
      <c r="A30" s="470"/>
      <c r="B30" s="471" t="s">
        <v>2952</v>
      </c>
      <c r="C30" s="492" t="s">
        <v>4285</v>
      </c>
      <c r="D30" s="471" t="s">
        <v>4286</v>
      </c>
      <c r="E30" s="468" t="s">
        <v>4287</v>
      </c>
      <c r="F30" s="473"/>
      <c r="G30" s="463"/>
      <c r="H30" s="463"/>
      <c r="I30" s="463"/>
      <c r="J30" s="463"/>
    </row>
    <row r="31" ht="15" spans="1:10">
      <c r="A31" s="470"/>
      <c r="B31" s="471" t="s">
        <v>3628</v>
      </c>
      <c r="C31" s="467" t="s">
        <v>715</v>
      </c>
      <c r="D31" s="471" t="s">
        <v>4288</v>
      </c>
      <c r="E31" s="468" t="s">
        <v>4289</v>
      </c>
      <c r="F31" s="473"/>
      <c r="G31" s="463"/>
      <c r="H31" s="463"/>
      <c r="I31" s="463"/>
      <c r="J31" s="463"/>
    </row>
    <row r="32" ht="15" spans="1:10">
      <c r="A32" s="470"/>
      <c r="B32" s="471" t="s">
        <v>4290</v>
      </c>
      <c r="C32" s="467" t="s">
        <v>436</v>
      </c>
      <c r="D32" s="471" t="s">
        <v>4291</v>
      </c>
      <c r="E32" s="468" t="s">
        <v>562</v>
      </c>
      <c r="F32" s="473"/>
      <c r="G32" s="463"/>
      <c r="H32" s="463"/>
      <c r="I32" s="463"/>
      <c r="J32" s="463"/>
    </row>
    <row r="33" ht="15" spans="1:10">
      <c r="A33" s="470"/>
      <c r="B33" s="471" t="s">
        <v>3494</v>
      </c>
      <c r="C33" s="492" t="s">
        <v>4292</v>
      </c>
      <c r="D33" s="471" t="s">
        <v>3624</v>
      </c>
      <c r="E33" s="468" t="s">
        <v>352</v>
      </c>
      <c r="F33" s="473"/>
      <c r="G33" s="463"/>
      <c r="H33" s="463"/>
      <c r="I33" s="463"/>
      <c r="J33" s="463"/>
    </row>
    <row r="34" ht="15" spans="1:10">
      <c r="A34" s="470"/>
      <c r="B34" s="471" t="s">
        <v>2951</v>
      </c>
      <c r="C34" s="467" t="s">
        <v>721</v>
      </c>
      <c r="D34" s="471" t="s">
        <v>3527</v>
      </c>
      <c r="E34" s="487" t="s">
        <v>4293</v>
      </c>
      <c r="F34" s="473"/>
      <c r="G34" s="463"/>
      <c r="H34" s="463"/>
      <c r="I34" s="463"/>
      <c r="J34" s="463"/>
    </row>
    <row r="35" ht="15" spans="1:10">
      <c r="A35" s="470"/>
      <c r="B35" s="471" t="s">
        <v>4294</v>
      </c>
      <c r="C35" s="467" t="s">
        <v>2948</v>
      </c>
      <c r="D35" s="471" t="s">
        <v>4295</v>
      </c>
      <c r="E35" s="468" t="s">
        <v>546</v>
      </c>
      <c r="F35" s="473"/>
      <c r="G35" s="463"/>
      <c r="H35" s="463"/>
      <c r="I35" s="463"/>
      <c r="J35" s="463"/>
    </row>
    <row r="36" ht="15" spans="1:10">
      <c r="A36" s="470"/>
      <c r="B36" s="471" t="s">
        <v>3137</v>
      </c>
      <c r="C36" s="492" t="s">
        <v>4296</v>
      </c>
      <c r="D36" s="471" t="s">
        <v>3625</v>
      </c>
      <c r="E36" s="468" t="s">
        <v>345</v>
      </c>
      <c r="F36" s="473"/>
      <c r="G36" s="463"/>
      <c r="H36" s="463"/>
      <c r="I36" s="463"/>
      <c r="J36" s="463"/>
    </row>
    <row r="37" spans="1:10">
      <c r="A37" s="470"/>
      <c r="B37" s="471" t="s">
        <v>4297</v>
      </c>
      <c r="C37" s="467" t="s">
        <v>2498</v>
      </c>
      <c r="D37" s="471" t="s">
        <v>4298</v>
      </c>
      <c r="E37" s="487" t="s">
        <v>4299</v>
      </c>
      <c r="F37" s="473"/>
      <c r="G37" s="493"/>
      <c r="H37" s="493"/>
      <c r="I37" s="493"/>
      <c r="J37" s="493"/>
    </row>
    <row r="38" spans="1:10">
      <c r="A38" s="470"/>
      <c r="B38" s="471" t="s">
        <v>4300</v>
      </c>
      <c r="C38" s="492" t="s">
        <v>4301</v>
      </c>
      <c r="D38" s="471" t="s">
        <v>3534</v>
      </c>
      <c r="E38" s="487" t="s">
        <v>4302</v>
      </c>
      <c r="F38" s="473"/>
      <c r="G38" s="493"/>
      <c r="H38" s="493"/>
      <c r="I38" s="493"/>
      <c r="J38" s="493"/>
    </row>
    <row r="39" spans="1:10">
      <c r="A39" s="470"/>
      <c r="B39" s="471" t="s">
        <v>4303</v>
      </c>
      <c r="C39" s="467" t="s">
        <v>4287</v>
      </c>
      <c r="D39" s="471" t="s">
        <v>4304</v>
      </c>
      <c r="E39" s="487" t="s">
        <v>4305</v>
      </c>
      <c r="F39" s="473"/>
      <c r="G39" s="493"/>
      <c r="H39" s="493"/>
      <c r="I39" s="493"/>
      <c r="J39" s="493"/>
    </row>
    <row r="40" spans="1:10">
      <c r="A40" s="470"/>
      <c r="B40" s="471" t="s">
        <v>2954</v>
      </c>
      <c r="C40" s="467" t="s">
        <v>476</v>
      </c>
      <c r="D40" s="471" t="s">
        <v>4306</v>
      </c>
      <c r="E40" s="490" t="s">
        <v>4307</v>
      </c>
      <c r="F40" s="473"/>
      <c r="G40" s="493"/>
      <c r="H40" s="493"/>
      <c r="I40" s="493"/>
      <c r="J40" s="493"/>
    </row>
    <row r="41" spans="1:10">
      <c r="A41" s="470"/>
      <c r="B41" s="471" t="s">
        <v>3145</v>
      </c>
      <c r="C41" s="467" t="s">
        <v>492</v>
      </c>
      <c r="D41" s="471" t="s">
        <v>4308</v>
      </c>
      <c r="E41" s="487" t="s">
        <v>4309</v>
      </c>
      <c r="F41" s="473"/>
      <c r="G41" s="493"/>
      <c r="H41" s="493"/>
      <c r="I41" s="493"/>
      <c r="J41" s="493"/>
    </row>
    <row r="42" spans="1:10">
      <c r="A42" s="470"/>
      <c r="B42" s="471" t="s">
        <v>4310</v>
      </c>
      <c r="C42" s="467" t="s">
        <v>4311</v>
      </c>
      <c r="D42" s="471" t="s">
        <v>3541</v>
      </c>
      <c r="E42" s="487" t="s">
        <v>4312</v>
      </c>
      <c r="F42" s="473"/>
      <c r="G42" s="493"/>
      <c r="H42" s="493"/>
      <c r="I42" s="493"/>
      <c r="J42" s="493"/>
    </row>
    <row r="43" spans="1:10">
      <c r="A43" s="470"/>
      <c r="B43" s="471" t="s">
        <v>2973</v>
      </c>
      <c r="C43" s="467" t="s">
        <v>4313</v>
      </c>
      <c r="D43" s="471" t="s">
        <v>4314</v>
      </c>
      <c r="E43" s="468" t="s">
        <v>3543</v>
      </c>
      <c r="F43" s="473"/>
      <c r="G43" s="493"/>
      <c r="H43" s="493"/>
      <c r="I43" s="493"/>
      <c r="J43" s="493"/>
    </row>
    <row r="44" spans="1:10">
      <c r="A44" s="470"/>
      <c r="B44" s="471" t="s">
        <v>3065</v>
      </c>
      <c r="C44" s="467" t="s">
        <v>323</v>
      </c>
      <c r="D44" s="471" t="s">
        <v>4315</v>
      </c>
      <c r="E44" s="468" t="s">
        <v>4287</v>
      </c>
      <c r="F44" s="473"/>
      <c r="G44" s="493"/>
      <c r="H44" s="493"/>
      <c r="I44" s="493"/>
      <c r="J44" s="493"/>
    </row>
    <row r="45" spans="1:10">
      <c r="A45" s="474"/>
      <c r="B45" s="475" t="s">
        <v>4316</v>
      </c>
      <c r="C45" s="477" t="s">
        <v>3129</v>
      </c>
      <c r="D45" s="475"/>
      <c r="E45" s="476"/>
      <c r="F45" s="473"/>
      <c r="G45" s="493"/>
      <c r="H45" s="493"/>
      <c r="I45" s="493"/>
      <c r="J45" s="493"/>
    </row>
    <row r="46" spans="1:10">
      <c r="A46" s="464">
        <v>8</v>
      </c>
      <c r="B46" s="480" t="s">
        <v>4317</v>
      </c>
      <c r="C46" s="482" t="s">
        <v>4318</v>
      </c>
      <c r="D46" s="480" t="s">
        <v>3603</v>
      </c>
      <c r="E46" s="482" t="s">
        <v>484</v>
      </c>
      <c r="F46" s="473"/>
      <c r="G46" s="493"/>
      <c r="H46" s="493"/>
      <c r="I46" s="493"/>
      <c r="J46" s="493"/>
    </row>
    <row r="47" spans="1:10">
      <c r="A47" s="470"/>
      <c r="B47" s="471" t="s">
        <v>3546</v>
      </c>
      <c r="C47" s="468" t="s">
        <v>412</v>
      </c>
      <c r="D47" s="471" t="s">
        <v>4319</v>
      </c>
      <c r="E47" s="468" t="s">
        <v>4320</v>
      </c>
      <c r="F47" s="473"/>
      <c r="G47" s="493"/>
      <c r="H47" s="493"/>
      <c r="I47" s="493"/>
      <c r="J47" s="493"/>
    </row>
    <row r="48" spans="1:10">
      <c r="A48" s="470"/>
      <c r="B48" s="471" t="s">
        <v>3545</v>
      </c>
      <c r="C48" s="468" t="s">
        <v>420</v>
      </c>
      <c r="D48" s="471" t="s">
        <v>3445</v>
      </c>
      <c r="E48" s="468" t="s">
        <v>592</v>
      </c>
      <c r="F48" s="473"/>
      <c r="G48" s="493"/>
      <c r="H48" s="493"/>
      <c r="I48" s="493"/>
      <c r="J48" s="493"/>
    </row>
    <row r="49" spans="1:10">
      <c r="A49" s="470"/>
      <c r="B49" s="471" t="s">
        <v>2942</v>
      </c>
      <c r="C49" s="468" t="s">
        <v>372</v>
      </c>
      <c r="D49" s="471" t="s">
        <v>3606</v>
      </c>
      <c r="E49" s="468" t="s">
        <v>516</v>
      </c>
      <c r="F49" s="473"/>
      <c r="G49" s="493"/>
      <c r="H49" s="493"/>
      <c r="I49" s="493"/>
      <c r="J49" s="493"/>
    </row>
    <row r="50" spans="1:10">
      <c r="A50" s="470"/>
      <c r="B50" s="471" t="s">
        <v>4321</v>
      </c>
      <c r="C50" s="468" t="s">
        <v>4322</v>
      </c>
      <c r="D50" s="471" t="s">
        <v>2977</v>
      </c>
      <c r="E50" s="468" t="s">
        <v>227</v>
      </c>
      <c r="F50" s="473"/>
      <c r="G50" s="493"/>
      <c r="H50" s="493"/>
      <c r="I50" s="493"/>
      <c r="J50" s="493"/>
    </row>
    <row r="51" spans="1:10">
      <c r="A51" s="470"/>
      <c r="B51" s="471" t="s">
        <v>4323</v>
      </c>
      <c r="C51" s="468" t="s">
        <v>290</v>
      </c>
      <c r="D51" s="471" t="s">
        <v>4324</v>
      </c>
      <c r="E51" s="468" t="s">
        <v>331</v>
      </c>
      <c r="F51" s="473"/>
      <c r="G51" s="493"/>
      <c r="H51" s="493"/>
      <c r="I51" s="493"/>
      <c r="J51" s="493"/>
    </row>
    <row r="52" spans="1:10">
      <c r="A52" s="470"/>
      <c r="B52" s="471" t="s">
        <v>3446</v>
      </c>
      <c r="C52" s="468" t="s">
        <v>388</v>
      </c>
      <c r="D52" s="471" t="s">
        <v>4325</v>
      </c>
      <c r="E52" s="468" t="s">
        <v>4326</v>
      </c>
      <c r="F52" s="473"/>
      <c r="G52" s="493"/>
      <c r="H52" s="493"/>
      <c r="I52" s="493"/>
      <c r="J52" s="493"/>
    </row>
    <row r="53" spans="1:10">
      <c r="A53" s="474"/>
      <c r="B53" s="475" t="s">
        <v>4327</v>
      </c>
      <c r="C53" s="477" t="s">
        <v>4328</v>
      </c>
      <c r="D53" s="475" t="s">
        <v>3602</v>
      </c>
      <c r="E53" s="476" t="s">
        <v>226</v>
      </c>
      <c r="F53" s="473"/>
      <c r="G53" s="493"/>
      <c r="H53" s="493"/>
      <c r="I53" s="493"/>
      <c r="J53" s="493"/>
    </row>
    <row r="54" spans="1:10">
      <c r="A54" s="494">
        <v>9</v>
      </c>
      <c r="B54" s="495" t="s">
        <v>3175</v>
      </c>
      <c r="C54" s="496" t="s">
        <v>510</v>
      </c>
      <c r="D54" s="495" t="s">
        <v>3131</v>
      </c>
      <c r="E54" s="497" t="s">
        <v>311</v>
      </c>
      <c r="F54" s="473"/>
      <c r="G54" s="493"/>
      <c r="H54" s="493"/>
      <c r="I54" s="493"/>
      <c r="J54" s="493"/>
    </row>
    <row r="55" spans="1:10">
      <c r="A55" s="498"/>
      <c r="B55" s="499" t="s">
        <v>3547</v>
      </c>
      <c r="C55" s="500" t="s">
        <v>978</v>
      </c>
      <c r="D55" s="499" t="s">
        <v>3491</v>
      </c>
      <c r="E55" s="501" t="s">
        <v>1079</v>
      </c>
      <c r="F55" s="473"/>
      <c r="G55" s="493"/>
      <c r="H55" s="493"/>
      <c r="I55" s="493"/>
      <c r="J55" s="493"/>
    </row>
    <row r="56" spans="1:10">
      <c r="A56" s="498"/>
      <c r="B56" s="499" t="s">
        <v>3208</v>
      </c>
      <c r="C56" s="500" t="s">
        <v>384</v>
      </c>
      <c r="D56" s="499" t="s">
        <v>2976</v>
      </c>
      <c r="E56" s="501" t="s">
        <v>333</v>
      </c>
      <c r="F56" s="473"/>
      <c r="G56" s="493"/>
      <c r="H56" s="493"/>
      <c r="I56" s="493"/>
      <c r="J56" s="493"/>
    </row>
    <row r="57" spans="1:10">
      <c r="A57" s="498"/>
      <c r="B57" s="499" t="s">
        <v>3589</v>
      </c>
      <c r="C57" s="501" t="s">
        <v>672</v>
      </c>
      <c r="D57" s="499" t="s">
        <v>3014</v>
      </c>
      <c r="E57" s="501" t="s">
        <v>528</v>
      </c>
      <c r="F57" s="473"/>
      <c r="G57" s="493"/>
      <c r="H57" s="493"/>
      <c r="I57" s="493"/>
      <c r="J57" s="493"/>
    </row>
    <row r="58" spans="1:10">
      <c r="A58" s="498"/>
      <c r="B58" s="499" t="s">
        <v>3125</v>
      </c>
      <c r="C58" s="500" t="s">
        <v>987</v>
      </c>
      <c r="D58" s="499" t="s">
        <v>4329</v>
      </c>
      <c r="E58" s="501" t="s">
        <v>4330</v>
      </c>
      <c r="F58" s="473"/>
      <c r="G58" s="493"/>
      <c r="H58" s="493"/>
      <c r="I58" s="493"/>
      <c r="J58" s="493"/>
    </row>
    <row r="59" spans="1:10">
      <c r="A59" s="498"/>
      <c r="B59" s="499" t="s">
        <v>3467</v>
      </c>
      <c r="C59" s="500" t="s">
        <v>2349</v>
      </c>
      <c r="D59" s="499" t="s">
        <v>3593</v>
      </c>
      <c r="E59" s="501" t="s">
        <v>339</v>
      </c>
      <c r="F59" s="473"/>
      <c r="G59" s="493"/>
      <c r="H59" s="493"/>
      <c r="I59" s="493"/>
      <c r="J59" s="493"/>
    </row>
    <row r="60" spans="1:10">
      <c r="A60" s="498"/>
      <c r="B60" s="499" t="s">
        <v>2999</v>
      </c>
      <c r="C60" s="500" t="s">
        <v>752</v>
      </c>
      <c r="D60" s="499" t="s">
        <v>3457</v>
      </c>
      <c r="E60" s="501" t="s">
        <v>374</v>
      </c>
      <c r="F60" s="473"/>
      <c r="G60" s="493"/>
      <c r="H60" s="493"/>
      <c r="I60" s="493"/>
      <c r="J60" s="493"/>
    </row>
    <row r="61" spans="1:10">
      <c r="A61" s="498"/>
      <c r="B61" s="499" t="s">
        <v>3548</v>
      </c>
      <c r="C61" s="500" t="s">
        <v>4331</v>
      </c>
      <c r="D61" s="499" t="s">
        <v>3561</v>
      </c>
      <c r="E61" s="501" t="s">
        <v>347</v>
      </c>
      <c r="F61" s="473"/>
      <c r="G61" s="493"/>
      <c r="H61" s="493"/>
      <c r="I61" s="493"/>
      <c r="J61" s="493"/>
    </row>
    <row r="62" spans="1:10">
      <c r="A62" s="498"/>
      <c r="B62" s="499" t="s">
        <v>3123</v>
      </c>
      <c r="C62" s="500" t="s">
        <v>998</v>
      </c>
      <c r="D62" s="499" t="s">
        <v>3461</v>
      </c>
      <c r="E62" s="501" t="s">
        <v>1094</v>
      </c>
      <c r="F62" s="473"/>
      <c r="G62" s="493"/>
      <c r="H62" s="493"/>
      <c r="I62" s="493"/>
      <c r="J62" s="493"/>
    </row>
    <row r="63" spans="1:10">
      <c r="A63" s="498"/>
      <c r="B63" s="499" t="s">
        <v>3176</v>
      </c>
      <c r="C63" s="502" t="s">
        <v>4332</v>
      </c>
      <c r="D63" s="499" t="s">
        <v>3495</v>
      </c>
      <c r="E63" s="501" t="s">
        <v>536</v>
      </c>
      <c r="F63" s="473"/>
      <c r="G63" s="493"/>
      <c r="H63" s="493"/>
      <c r="I63" s="493"/>
      <c r="J63" s="493"/>
    </row>
    <row r="64" spans="1:10">
      <c r="A64" s="498"/>
      <c r="B64" s="499" t="s">
        <v>2978</v>
      </c>
      <c r="C64" s="501" t="s">
        <v>654</v>
      </c>
      <c r="D64" s="499" t="s">
        <v>3577</v>
      </c>
      <c r="E64" s="501" t="s">
        <v>472</v>
      </c>
      <c r="F64" s="469"/>
      <c r="G64" s="493"/>
      <c r="H64" s="493"/>
      <c r="I64" s="493"/>
      <c r="J64" s="493"/>
    </row>
    <row r="65" spans="1:10">
      <c r="A65" s="498"/>
      <c r="B65" s="499" t="s">
        <v>3127</v>
      </c>
      <c r="C65" s="501" t="s">
        <v>1004</v>
      </c>
      <c r="D65" s="499" t="s">
        <v>3594</v>
      </c>
      <c r="E65" s="503" t="s">
        <v>4333</v>
      </c>
      <c r="F65" s="472"/>
      <c r="G65" s="493"/>
      <c r="H65" s="493"/>
      <c r="I65" s="493"/>
      <c r="J65" s="493"/>
    </row>
    <row r="66" spans="1:10">
      <c r="A66" s="498"/>
      <c r="B66" s="499" t="s">
        <v>3126</v>
      </c>
      <c r="C66" s="501" t="s">
        <v>458</v>
      </c>
      <c r="D66" s="499" t="s">
        <v>3202</v>
      </c>
      <c r="E66" s="501" t="s">
        <v>564</v>
      </c>
      <c r="F66" s="473"/>
      <c r="G66" s="493"/>
      <c r="H66" s="493"/>
      <c r="I66" s="493"/>
      <c r="J66" s="493"/>
    </row>
    <row r="67" spans="1:10">
      <c r="A67" s="498"/>
      <c r="B67" s="499" t="s">
        <v>3472</v>
      </c>
      <c r="C67" s="501" t="s">
        <v>4334</v>
      </c>
      <c r="D67" s="499" t="s">
        <v>3562</v>
      </c>
      <c r="E67" s="501" t="s">
        <v>488</v>
      </c>
      <c r="F67" s="473"/>
      <c r="G67" s="493"/>
      <c r="H67" s="493"/>
      <c r="I67" s="493"/>
      <c r="J67" s="493"/>
    </row>
    <row r="68" spans="1:10">
      <c r="A68" s="498"/>
      <c r="B68" s="499" t="s">
        <v>4335</v>
      </c>
      <c r="C68" s="500" t="s">
        <v>532</v>
      </c>
      <c r="D68" s="499" t="s">
        <v>3271</v>
      </c>
      <c r="E68" s="501" t="s">
        <v>478</v>
      </c>
      <c r="F68" s="473"/>
      <c r="G68" s="493"/>
      <c r="H68" s="493"/>
      <c r="I68" s="493"/>
      <c r="J68" s="493"/>
    </row>
    <row r="69" spans="1:10">
      <c r="A69" s="498"/>
      <c r="B69" s="499" t="s">
        <v>3128</v>
      </c>
      <c r="C69" s="501" t="s">
        <v>474</v>
      </c>
      <c r="D69" s="499" t="s">
        <v>3453</v>
      </c>
      <c r="E69" s="501" t="s">
        <v>486</v>
      </c>
      <c r="F69" s="473"/>
      <c r="G69" s="493"/>
      <c r="H69" s="493"/>
      <c r="I69" s="493"/>
      <c r="J69" s="493"/>
    </row>
    <row r="70" spans="1:10">
      <c r="A70" s="498"/>
      <c r="B70" s="499" t="s">
        <v>3549</v>
      </c>
      <c r="C70" s="501" t="s">
        <v>392</v>
      </c>
      <c r="D70" s="499" t="s">
        <v>3499</v>
      </c>
      <c r="E70" s="501" t="s">
        <v>544</v>
      </c>
      <c r="F70" s="473"/>
      <c r="G70" s="493"/>
      <c r="H70" s="493"/>
      <c r="I70" s="493"/>
      <c r="J70" s="493"/>
    </row>
    <row r="71" spans="1:10">
      <c r="A71" s="498"/>
      <c r="B71" s="499" t="s">
        <v>4336</v>
      </c>
      <c r="C71" s="501" t="s">
        <v>490</v>
      </c>
      <c r="D71" s="499" t="s">
        <v>3136</v>
      </c>
      <c r="E71" s="501" t="s">
        <v>552</v>
      </c>
      <c r="F71" s="473"/>
      <c r="G71" s="493"/>
      <c r="H71" s="493"/>
      <c r="I71" s="493"/>
      <c r="J71" s="493"/>
    </row>
    <row r="72" spans="1:10">
      <c r="A72" s="498"/>
      <c r="B72" s="499" t="s">
        <v>3001</v>
      </c>
      <c r="C72" s="501" t="s">
        <v>394</v>
      </c>
      <c r="D72" s="499" t="s">
        <v>3500</v>
      </c>
      <c r="E72" s="501" t="s">
        <v>560</v>
      </c>
      <c r="F72" s="473"/>
      <c r="G72" s="493"/>
      <c r="H72" s="493"/>
      <c r="I72" s="493"/>
      <c r="J72" s="493"/>
    </row>
    <row r="73" spans="1:10">
      <c r="A73" s="498"/>
      <c r="B73" s="499" t="s">
        <v>3474</v>
      </c>
      <c r="C73" s="501" t="s">
        <v>1020</v>
      </c>
      <c r="D73" s="499" t="s">
        <v>3595</v>
      </c>
      <c r="E73" s="501" t="s">
        <v>712</v>
      </c>
      <c r="F73" s="473"/>
      <c r="G73" s="493"/>
      <c r="H73" s="493"/>
      <c r="I73" s="493"/>
      <c r="J73" s="493"/>
    </row>
    <row r="74" spans="1:10">
      <c r="A74" s="498"/>
      <c r="B74" s="499" t="s">
        <v>4337</v>
      </c>
      <c r="C74" s="501" t="s">
        <v>1025</v>
      </c>
      <c r="D74" s="499" t="s">
        <v>4338</v>
      </c>
      <c r="E74" s="501" t="s">
        <v>664</v>
      </c>
      <c r="F74" s="473"/>
      <c r="G74" s="493"/>
      <c r="H74" s="493"/>
      <c r="I74" s="493"/>
      <c r="J74" s="493"/>
    </row>
    <row r="75" spans="1:10">
      <c r="A75" s="498"/>
      <c r="B75" s="499" t="s">
        <v>3574</v>
      </c>
      <c r="C75" s="500" t="s">
        <v>400</v>
      </c>
      <c r="D75" s="499" t="s">
        <v>3502</v>
      </c>
      <c r="E75" s="503" t="s">
        <v>4339</v>
      </c>
      <c r="F75" s="473"/>
      <c r="G75" s="493"/>
      <c r="H75" s="493"/>
      <c r="I75" s="493"/>
      <c r="J75" s="493"/>
    </row>
    <row r="76" spans="1:10">
      <c r="A76" s="498"/>
      <c r="B76" s="499" t="s">
        <v>3479</v>
      </c>
      <c r="C76" s="501" t="s">
        <v>4340</v>
      </c>
      <c r="D76" s="499" t="s">
        <v>3139</v>
      </c>
      <c r="E76" s="501" t="s">
        <v>576</v>
      </c>
      <c r="F76" s="473"/>
      <c r="G76" s="493"/>
      <c r="H76" s="493"/>
      <c r="I76" s="493"/>
      <c r="J76" s="493"/>
    </row>
    <row r="77" spans="1:10">
      <c r="A77" s="498"/>
      <c r="B77" s="499" t="s">
        <v>3180</v>
      </c>
      <c r="C77" s="501" t="s">
        <v>360</v>
      </c>
      <c r="D77" s="499" t="s">
        <v>3506</v>
      </c>
      <c r="E77" s="501" t="s">
        <v>319</v>
      </c>
      <c r="F77" s="473"/>
      <c r="G77" s="493"/>
      <c r="H77" s="493"/>
      <c r="I77" s="493"/>
      <c r="J77" s="493"/>
    </row>
    <row r="78" spans="1:10">
      <c r="A78" s="498"/>
      <c r="B78" s="499" t="s">
        <v>3558</v>
      </c>
      <c r="C78" s="500" t="s">
        <v>408</v>
      </c>
      <c r="D78" s="499" t="s">
        <v>3462</v>
      </c>
      <c r="E78" s="501" t="s">
        <v>430</v>
      </c>
      <c r="F78" s="473"/>
      <c r="G78" s="493"/>
      <c r="H78" s="493"/>
      <c r="I78" s="493"/>
      <c r="J78" s="493"/>
    </row>
    <row r="79" spans="1:10">
      <c r="A79" s="498"/>
      <c r="B79" s="499" t="s">
        <v>3550</v>
      </c>
      <c r="C79" s="500" t="s">
        <v>696</v>
      </c>
      <c r="D79" s="499" t="s">
        <v>3458</v>
      </c>
      <c r="E79" s="501" t="s">
        <v>494</v>
      </c>
      <c r="F79" s="473"/>
      <c r="G79" s="493"/>
      <c r="H79" s="493"/>
      <c r="I79" s="493"/>
      <c r="J79" s="493"/>
    </row>
    <row r="80" spans="1:10">
      <c r="A80" s="498"/>
      <c r="B80" s="499" t="s">
        <v>3575</v>
      </c>
      <c r="C80" s="500" t="s">
        <v>416</v>
      </c>
      <c r="D80" s="499" t="s">
        <v>4341</v>
      </c>
      <c r="E80" s="501" t="s">
        <v>710</v>
      </c>
      <c r="F80" s="473"/>
      <c r="G80" s="493"/>
      <c r="H80" s="493"/>
      <c r="I80" s="493"/>
      <c r="J80" s="493"/>
    </row>
    <row r="81" spans="1:10">
      <c r="A81" s="498"/>
      <c r="B81" s="499" t="s">
        <v>3141</v>
      </c>
      <c r="C81" s="500" t="s">
        <v>498</v>
      </c>
      <c r="D81" s="499" t="s">
        <v>3464</v>
      </c>
      <c r="E81" s="501" t="s">
        <v>717</v>
      </c>
      <c r="F81" s="473"/>
      <c r="G81" s="493"/>
      <c r="H81" s="493"/>
      <c r="I81" s="493"/>
      <c r="J81" s="493"/>
    </row>
    <row r="82" spans="1:10">
      <c r="A82" s="498"/>
      <c r="B82" s="499" t="s">
        <v>4342</v>
      </c>
      <c r="C82" s="500" t="s">
        <v>1046</v>
      </c>
      <c r="D82" s="499" t="s">
        <v>4343</v>
      </c>
      <c r="E82" s="501" t="s">
        <v>4344</v>
      </c>
      <c r="F82" s="473"/>
      <c r="G82" s="493"/>
      <c r="H82" s="493"/>
      <c r="I82" s="493"/>
      <c r="J82" s="493"/>
    </row>
    <row r="83" spans="1:10">
      <c r="A83" s="498"/>
      <c r="B83" s="499" t="s">
        <v>3551</v>
      </c>
      <c r="C83" s="500" t="s">
        <v>432</v>
      </c>
      <c r="D83" s="499" t="s">
        <v>3508</v>
      </c>
      <c r="E83" s="501" t="s">
        <v>410</v>
      </c>
      <c r="F83" s="473"/>
      <c r="G83" s="493"/>
      <c r="H83" s="493"/>
      <c r="I83" s="493"/>
      <c r="J83" s="493"/>
    </row>
    <row r="84" spans="1:10">
      <c r="A84" s="498"/>
      <c r="B84" s="499" t="s">
        <v>3482</v>
      </c>
      <c r="C84" s="501" t="s">
        <v>349</v>
      </c>
      <c r="D84" s="499" t="s">
        <v>3596</v>
      </c>
      <c r="E84" s="501" t="s">
        <v>670</v>
      </c>
      <c r="F84" s="473"/>
      <c r="G84" s="493"/>
      <c r="H84" s="493"/>
      <c r="I84" s="493"/>
      <c r="J84" s="493"/>
    </row>
    <row r="85" spans="1:10">
      <c r="A85" s="498"/>
      <c r="B85" s="499" t="s">
        <v>3484</v>
      </c>
      <c r="C85" s="501" t="s">
        <v>506</v>
      </c>
      <c r="D85" s="499" t="s">
        <v>3552</v>
      </c>
      <c r="E85" s="501" t="s">
        <v>572</v>
      </c>
      <c r="F85" s="473"/>
      <c r="G85" s="493"/>
      <c r="H85" s="493"/>
      <c r="I85" s="493"/>
      <c r="J85" s="493"/>
    </row>
    <row r="86" spans="1:10">
      <c r="A86" s="498"/>
      <c r="B86" s="499" t="s">
        <v>4345</v>
      </c>
      <c r="C86" s="501" t="s">
        <v>448</v>
      </c>
      <c r="D86" s="499" t="s">
        <v>3563</v>
      </c>
      <c r="E86" s="501" t="s">
        <v>4346</v>
      </c>
      <c r="F86" s="473"/>
      <c r="G86" s="493"/>
      <c r="H86" s="493"/>
      <c r="I86" s="493"/>
      <c r="J86" s="493"/>
    </row>
    <row r="87" spans="1:10">
      <c r="A87" s="498"/>
      <c r="B87" s="499" t="s">
        <v>4347</v>
      </c>
      <c r="C87" s="501" t="s">
        <v>680</v>
      </c>
      <c r="D87" s="499" t="s">
        <v>4348</v>
      </c>
      <c r="E87" s="501" t="s">
        <v>4349</v>
      </c>
      <c r="F87" s="473"/>
      <c r="G87" s="493"/>
      <c r="H87" s="493"/>
      <c r="I87" s="493"/>
      <c r="J87" s="493"/>
    </row>
    <row r="88" spans="1:10">
      <c r="A88" s="498"/>
      <c r="B88" s="499" t="s">
        <v>3591</v>
      </c>
      <c r="C88" s="501" t="s">
        <v>3592</v>
      </c>
      <c r="D88" s="499" t="s">
        <v>3579</v>
      </c>
      <c r="E88" s="501" t="s">
        <v>678</v>
      </c>
      <c r="F88" s="473"/>
      <c r="G88" s="493"/>
      <c r="H88" s="493"/>
      <c r="I88" s="493"/>
      <c r="J88" s="493"/>
    </row>
    <row r="89" spans="1:10">
      <c r="A89" s="498"/>
      <c r="B89" s="499" t="s">
        <v>3486</v>
      </c>
      <c r="C89" s="501" t="s">
        <v>356</v>
      </c>
      <c r="D89" s="499" t="s">
        <v>3454</v>
      </c>
      <c r="E89" s="501" t="s">
        <v>4350</v>
      </c>
      <c r="F89" s="473"/>
      <c r="G89" s="493"/>
      <c r="H89" s="493"/>
      <c r="I89" s="493"/>
      <c r="J89" s="493"/>
    </row>
    <row r="90" spans="1:10">
      <c r="A90" s="498"/>
      <c r="B90" s="499" t="s">
        <v>4351</v>
      </c>
      <c r="C90" s="501" t="s">
        <v>4344</v>
      </c>
      <c r="D90" s="499" t="s">
        <v>3564</v>
      </c>
      <c r="E90" s="501" t="s">
        <v>723</v>
      </c>
      <c r="F90" s="473"/>
      <c r="G90" s="493"/>
      <c r="H90" s="493"/>
      <c r="I90" s="493"/>
      <c r="J90" s="493"/>
    </row>
    <row r="91" spans="1:10">
      <c r="A91" s="498"/>
      <c r="B91" s="499" t="s">
        <v>3193</v>
      </c>
      <c r="C91" s="501" t="s">
        <v>548</v>
      </c>
      <c r="D91" s="499" t="s">
        <v>3580</v>
      </c>
      <c r="E91" s="501" t="s">
        <v>496</v>
      </c>
      <c r="F91" s="473"/>
      <c r="G91" s="493"/>
      <c r="H91" s="493"/>
      <c r="I91" s="493"/>
      <c r="J91" s="493"/>
    </row>
    <row r="92" spans="1:10">
      <c r="A92" s="498"/>
      <c r="B92" s="499" t="s">
        <v>4352</v>
      </c>
      <c r="C92" s="501" t="s">
        <v>4353</v>
      </c>
      <c r="D92" s="499" t="s">
        <v>3598</v>
      </c>
      <c r="E92" s="501" t="s">
        <v>719</v>
      </c>
      <c r="F92" s="473"/>
      <c r="G92" s="493"/>
      <c r="H92" s="493"/>
      <c r="I92" s="493"/>
      <c r="J92" s="493"/>
    </row>
    <row r="93" spans="1:10">
      <c r="A93" s="498"/>
      <c r="B93" s="499" t="s">
        <v>3456</v>
      </c>
      <c r="C93" s="501" t="s">
        <v>4354</v>
      </c>
      <c r="D93" s="499" t="s">
        <v>4355</v>
      </c>
      <c r="E93" s="503" t="s">
        <v>4356</v>
      </c>
      <c r="F93" s="473"/>
      <c r="G93" s="493"/>
      <c r="H93" s="493"/>
      <c r="I93" s="493"/>
      <c r="J93" s="493"/>
    </row>
    <row r="94" spans="1:10">
      <c r="A94" s="498"/>
      <c r="B94" s="499" t="s">
        <v>4357</v>
      </c>
      <c r="C94" s="501" t="s">
        <v>422</v>
      </c>
      <c r="D94" s="500" t="s">
        <v>3450</v>
      </c>
      <c r="E94" s="501" t="s">
        <v>390</v>
      </c>
      <c r="F94" s="473"/>
      <c r="G94" s="493"/>
      <c r="H94" s="493"/>
      <c r="I94" s="493"/>
      <c r="J94" s="493"/>
    </row>
    <row r="95" spans="1:10">
      <c r="A95" s="498"/>
      <c r="B95" s="499" t="s">
        <v>3560</v>
      </c>
      <c r="C95" s="501" t="s">
        <v>1072</v>
      </c>
      <c r="D95" s="500" t="s">
        <v>3460</v>
      </c>
      <c r="E95" s="501" t="s">
        <v>398</v>
      </c>
      <c r="F95" s="473"/>
      <c r="G95" s="493"/>
      <c r="H95" s="493"/>
      <c r="I95" s="493"/>
      <c r="J95" s="493"/>
    </row>
    <row r="96" spans="1:10">
      <c r="A96" s="504"/>
      <c r="B96" s="499" t="s">
        <v>3568</v>
      </c>
      <c r="C96" s="500" t="s">
        <v>748</v>
      </c>
      <c r="D96" s="500" t="s">
        <v>4358</v>
      </c>
      <c r="E96" s="501" t="s">
        <v>440</v>
      </c>
      <c r="F96" s="473"/>
      <c r="G96" s="493"/>
      <c r="H96" s="493"/>
      <c r="I96" s="493"/>
      <c r="J96" s="493"/>
    </row>
    <row r="97" spans="1:10">
      <c r="A97" s="504"/>
      <c r="B97" s="499" t="s">
        <v>4359</v>
      </c>
      <c r="C97" s="500" t="s">
        <v>4360</v>
      </c>
      <c r="D97" s="500" t="s">
        <v>4361</v>
      </c>
      <c r="E97" s="501" t="s">
        <v>4362</v>
      </c>
      <c r="F97" s="473"/>
      <c r="G97" s="493"/>
      <c r="H97" s="493"/>
      <c r="I97" s="493"/>
      <c r="J97" s="493"/>
    </row>
    <row r="98" spans="1:10">
      <c r="A98" s="498"/>
      <c r="B98" s="499" t="s">
        <v>3581</v>
      </c>
      <c r="C98" s="500" t="s">
        <v>2523</v>
      </c>
      <c r="D98" s="499" t="s">
        <v>4363</v>
      </c>
      <c r="E98" s="501" t="s">
        <v>4364</v>
      </c>
      <c r="F98" s="473"/>
      <c r="G98" s="493"/>
      <c r="H98" s="493"/>
      <c r="I98" s="493"/>
      <c r="J98" s="493"/>
    </row>
    <row r="99" spans="1:10">
      <c r="A99" s="498"/>
      <c r="B99" s="499" t="s">
        <v>3599</v>
      </c>
      <c r="C99" s="501" t="s">
        <v>504</v>
      </c>
      <c r="D99" s="499" t="s">
        <v>4365</v>
      </c>
      <c r="E99" s="501" t="s">
        <v>4366</v>
      </c>
      <c r="F99" s="473"/>
      <c r="G99" s="493"/>
      <c r="H99" s="493"/>
      <c r="I99" s="493"/>
      <c r="J99" s="493"/>
    </row>
    <row r="100" spans="1:10">
      <c r="A100" s="498"/>
      <c r="B100" s="499" t="s">
        <v>3553</v>
      </c>
      <c r="C100" s="501" t="s">
        <v>512</v>
      </c>
      <c r="D100" s="499" t="s">
        <v>4367</v>
      </c>
      <c r="E100" s="501" t="s">
        <v>4368</v>
      </c>
      <c r="F100" s="473"/>
      <c r="G100" s="493"/>
      <c r="H100" s="493"/>
      <c r="I100" s="493"/>
      <c r="J100" s="493"/>
    </row>
    <row r="101" spans="1:10">
      <c r="A101" s="498"/>
      <c r="B101" s="499" t="s">
        <v>3565</v>
      </c>
      <c r="C101" s="501" t="s">
        <v>725</v>
      </c>
      <c r="D101" s="499" t="s">
        <v>4369</v>
      </c>
      <c r="E101" s="501" t="s">
        <v>4370</v>
      </c>
      <c r="F101" s="473"/>
      <c r="G101" s="493"/>
      <c r="H101" s="493"/>
      <c r="I101" s="493"/>
      <c r="J101" s="493"/>
    </row>
    <row r="102" spans="1:10">
      <c r="A102" s="498"/>
      <c r="B102" s="499" t="s">
        <v>3510</v>
      </c>
      <c r="C102" s="501" t="s">
        <v>584</v>
      </c>
      <c r="D102" s="499" t="s">
        <v>4371</v>
      </c>
      <c r="E102" s="501" t="s">
        <v>4372</v>
      </c>
      <c r="F102" s="473"/>
      <c r="G102" s="493"/>
      <c r="H102" s="493"/>
      <c r="I102" s="493"/>
      <c r="J102" s="493"/>
    </row>
    <row r="103" spans="1:10">
      <c r="A103" s="498"/>
      <c r="B103" s="499" t="s">
        <v>3582</v>
      </c>
      <c r="C103" s="501" t="s">
        <v>4373</v>
      </c>
      <c r="D103" s="499" t="s">
        <v>4374</v>
      </c>
      <c r="E103" s="501" t="s">
        <v>4375</v>
      </c>
      <c r="F103" s="473"/>
      <c r="G103" s="493"/>
      <c r="H103" s="493"/>
      <c r="I103" s="493"/>
      <c r="J103" s="493"/>
    </row>
    <row r="104" spans="1:10">
      <c r="A104" s="498"/>
      <c r="B104" s="499" t="s">
        <v>3600</v>
      </c>
      <c r="C104" s="501" t="s">
        <v>526</v>
      </c>
      <c r="D104" s="499" t="s">
        <v>4376</v>
      </c>
      <c r="E104" s="501" t="s">
        <v>4377</v>
      </c>
      <c r="F104" s="473"/>
      <c r="G104" s="493"/>
      <c r="H104" s="493"/>
      <c r="I104" s="493"/>
      <c r="J104" s="493"/>
    </row>
    <row r="105" spans="1:10">
      <c r="A105" s="498"/>
      <c r="B105" s="499" t="s">
        <v>4378</v>
      </c>
      <c r="C105" s="501" t="s">
        <v>604</v>
      </c>
      <c r="D105" s="499" t="s">
        <v>4379</v>
      </c>
      <c r="E105" s="501" t="s">
        <v>4380</v>
      </c>
      <c r="F105" s="473"/>
      <c r="G105" s="493"/>
      <c r="H105" s="493"/>
      <c r="I105" s="493"/>
      <c r="J105" s="493"/>
    </row>
    <row r="106" spans="1:10">
      <c r="A106" s="498"/>
      <c r="B106" s="499" t="s">
        <v>3147</v>
      </c>
      <c r="C106" s="501" t="s">
        <v>600</v>
      </c>
      <c r="D106" s="499" t="s">
        <v>4381</v>
      </c>
      <c r="E106" s="501" t="s">
        <v>4382</v>
      </c>
      <c r="F106" s="473"/>
      <c r="G106" s="493"/>
      <c r="H106" s="493"/>
      <c r="I106" s="493"/>
      <c r="J106" s="493"/>
    </row>
    <row r="107" spans="1:10">
      <c r="A107" s="498"/>
      <c r="B107" s="499" t="s">
        <v>3583</v>
      </c>
      <c r="C107" s="501" t="s">
        <v>542</v>
      </c>
      <c r="D107" s="499" t="s">
        <v>3532</v>
      </c>
      <c r="E107" s="501" t="s">
        <v>682</v>
      </c>
      <c r="F107" s="473"/>
      <c r="G107" s="493"/>
      <c r="H107" s="493"/>
      <c r="I107" s="493"/>
      <c r="J107" s="493"/>
    </row>
    <row r="108" spans="1:10">
      <c r="A108" s="498"/>
      <c r="B108" s="499" t="s">
        <v>3601</v>
      </c>
      <c r="C108" s="501" t="s">
        <v>550</v>
      </c>
      <c r="D108" s="499" t="s">
        <v>3556</v>
      </c>
      <c r="E108" s="501" t="s">
        <v>620</v>
      </c>
      <c r="F108" s="473"/>
      <c r="G108" s="493"/>
      <c r="H108" s="493"/>
      <c r="I108" s="493"/>
      <c r="J108" s="493"/>
    </row>
    <row r="109" spans="1:10">
      <c r="A109" s="498"/>
      <c r="B109" s="499" t="s">
        <v>4383</v>
      </c>
      <c r="C109" s="500" t="s">
        <v>4384</v>
      </c>
      <c r="D109" s="499" t="s">
        <v>4385</v>
      </c>
      <c r="E109" s="503" t="s">
        <v>4386</v>
      </c>
      <c r="F109" s="473"/>
      <c r="G109" s="493"/>
      <c r="H109" s="493"/>
      <c r="I109" s="493"/>
      <c r="J109" s="493"/>
    </row>
    <row r="110" spans="1:10">
      <c r="A110" s="498"/>
      <c r="B110" s="499" t="s">
        <v>3544</v>
      </c>
      <c r="C110" s="500" t="s">
        <v>558</v>
      </c>
      <c r="D110" s="499" t="s">
        <v>4387</v>
      </c>
      <c r="E110" s="501" t="s">
        <v>631</v>
      </c>
      <c r="F110" s="473"/>
      <c r="G110" s="493"/>
      <c r="H110" s="493"/>
      <c r="I110" s="493"/>
      <c r="J110" s="493"/>
    </row>
    <row r="111" spans="1:10">
      <c r="A111" s="498"/>
      <c r="B111" s="499" t="s">
        <v>3516</v>
      </c>
      <c r="C111" s="501" t="s">
        <v>615</v>
      </c>
      <c r="D111" s="499" t="s">
        <v>4388</v>
      </c>
      <c r="E111" s="503" t="s">
        <v>4389</v>
      </c>
      <c r="F111" s="473"/>
      <c r="G111" s="493"/>
      <c r="H111" s="493"/>
      <c r="I111" s="493"/>
      <c r="J111" s="493"/>
    </row>
    <row r="112" spans="1:10">
      <c r="A112" s="498"/>
      <c r="B112" s="499" t="s">
        <v>3567</v>
      </c>
      <c r="C112" s="501" t="s">
        <v>294</v>
      </c>
      <c r="D112" s="499" t="s">
        <v>3609</v>
      </c>
      <c r="E112" s="501" t="s">
        <v>633</v>
      </c>
      <c r="F112" s="473"/>
      <c r="G112" s="493"/>
      <c r="H112" s="493"/>
      <c r="I112" s="493"/>
      <c r="J112" s="493"/>
    </row>
    <row r="113" spans="1:10">
      <c r="A113" s="498"/>
      <c r="B113" s="499" t="s">
        <v>3584</v>
      </c>
      <c r="C113" s="501" t="s">
        <v>566</v>
      </c>
      <c r="D113" s="499" t="s">
        <v>4390</v>
      </c>
      <c r="E113" s="501" t="s">
        <v>4391</v>
      </c>
      <c r="F113" s="473"/>
      <c r="G113" s="493"/>
      <c r="H113" s="493"/>
      <c r="I113" s="493"/>
      <c r="J113" s="493"/>
    </row>
    <row r="114" spans="1:10">
      <c r="A114" s="498"/>
      <c r="B114" s="499" t="s">
        <v>3604</v>
      </c>
      <c r="C114" s="500" t="s">
        <v>292</v>
      </c>
      <c r="D114" s="499" t="s">
        <v>3535</v>
      </c>
      <c r="E114" s="501" t="s">
        <v>4392</v>
      </c>
      <c r="F114" s="473"/>
      <c r="G114" s="493"/>
      <c r="H114" s="493"/>
      <c r="I114" s="493"/>
      <c r="J114" s="493"/>
    </row>
    <row r="115" spans="1:10">
      <c r="A115" s="498"/>
      <c r="B115" s="499" t="s">
        <v>3519</v>
      </c>
      <c r="C115" s="500" t="s">
        <v>327</v>
      </c>
      <c r="D115" s="499" t="s">
        <v>3557</v>
      </c>
      <c r="E115" s="501" t="s">
        <v>640</v>
      </c>
      <c r="F115" s="473"/>
      <c r="G115" s="493"/>
      <c r="H115" s="493"/>
      <c r="I115" s="493"/>
      <c r="J115" s="493"/>
    </row>
    <row r="116" spans="1:10">
      <c r="A116" s="498"/>
      <c r="B116" s="499" t="s">
        <v>3522</v>
      </c>
      <c r="C116" s="500" t="s">
        <v>1206</v>
      </c>
      <c r="D116" s="499" t="s">
        <v>3455</v>
      </c>
      <c r="E116" s="501" t="s">
        <v>702</v>
      </c>
      <c r="F116" s="473"/>
      <c r="G116" s="493"/>
      <c r="H116" s="493"/>
      <c r="I116" s="493"/>
      <c r="J116" s="493"/>
    </row>
    <row r="117" spans="1:10">
      <c r="A117" s="498"/>
      <c r="B117" s="499" t="s">
        <v>3524</v>
      </c>
      <c r="C117" s="500" t="s">
        <v>751</v>
      </c>
      <c r="D117" s="499" t="s">
        <v>4393</v>
      </c>
      <c r="E117" s="501" t="s">
        <v>690</v>
      </c>
      <c r="F117" s="505"/>
      <c r="G117" s="493"/>
      <c r="H117" s="493"/>
      <c r="I117" s="493"/>
      <c r="J117" s="493"/>
    </row>
    <row r="118" spans="1:10">
      <c r="A118" s="498"/>
      <c r="B118" s="499" t="s">
        <v>4394</v>
      </c>
      <c r="C118" s="501" t="s">
        <v>2530</v>
      </c>
      <c r="D118" s="499" t="s">
        <v>3266</v>
      </c>
      <c r="E118" s="503" t="s">
        <v>4395</v>
      </c>
      <c r="F118" s="506"/>
      <c r="G118" s="493"/>
      <c r="H118" s="493"/>
      <c r="I118" s="493"/>
      <c r="J118" s="493"/>
    </row>
    <row r="119" spans="1:10">
      <c r="A119" s="498"/>
      <c r="B119" s="499" t="s">
        <v>3010</v>
      </c>
      <c r="C119" s="501" t="s">
        <v>446</v>
      </c>
      <c r="D119" s="499" t="s">
        <v>4396</v>
      </c>
      <c r="E119" s="501" t="s">
        <v>694</v>
      </c>
      <c r="F119" s="507"/>
      <c r="G119" s="493"/>
      <c r="H119" s="493"/>
      <c r="I119" s="493"/>
      <c r="J119" s="493"/>
    </row>
    <row r="120" spans="1:10">
      <c r="A120" s="498"/>
      <c r="B120" s="499" t="s">
        <v>4397</v>
      </c>
      <c r="C120" s="500" t="s">
        <v>2532</v>
      </c>
      <c r="D120" s="499" t="s">
        <v>3451</v>
      </c>
      <c r="E120" s="501" t="s">
        <v>638</v>
      </c>
      <c r="F120" s="493"/>
      <c r="G120" s="493"/>
      <c r="H120" s="493"/>
      <c r="I120" s="493"/>
      <c r="J120" s="493"/>
    </row>
    <row r="121" spans="1:10">
      <c r="A121" s="498"/>
      <c r="B121" s="499" t="s">
        <v>3569</v>
      </c>
      <c r="C121" s="500" t="s">
        <v>582</v>
      </c>
      <c r="D121" s="499" t="s">
        <v>4398</v>
      </c>
      <c r="E121" s="501" t="s">
        <v>4399</v>
      </c>
      <c r="F121" s="493"/>
      <c r="G121" s="493"/>
      <c r="H121" s="493"/>
      <c r="I121" s="493"/>
      <c r="J121" s="493"/>
    </row>
    <row r="122" spans="1:10">
      <c r="A122" s="498"/>
      <c r="B122" s="499" t="s">
        <v>4400</v>
      </c>
      <c r="C122" s="500" t="s">
        <v>4401</v>
      </c>
      <c r="D122" s="499" t="s">
        <v>3539</v>
      </c>
      <c r="E122" s="501" t="s">
        <v>1282</v>
      </c>
      <c r="F122" s="493"/>
      <c r="G122" s="493"/>
      <c r="H122" s="493"/>
      <c r="I122" s="493"/>
      <c r="J122" s="493"/>
    </row>
    <row r="123" spans="1:10">
      <c r="A123" s="498"/>
      <c r="B123" s="499" t="s">
        <v>3586</v>
      </c>
      <c r="C123" s="500" t="s">
        <v>4402</v>
      </c>
      <c r="D123" s="499" t="s">
        <v>4403</v>
      </c>
      <c r="E123" s="501" t="s">
        <v>4364</v>
      </c>
      <c r="F123" s="493"/>
      <c r="G123" s="493"/>
      <c r="H123" s="493"/>
      <c r="I123" s="493"/>
      <c r="J123" s="493"/>
    </row>
    <row r="124" spans="1:10">
      <c r="A124" s="498"/>
      <c r="B124" s="499" t="s">
        <v>3605</v>
      </c>
      <c r="C124" s="501" t="s">
        <v>590</v>
      </c>
      <c r="D124" s="499" t="s">
        <v>3608</v>
      </c>
      <c r="E124" s="501" t="s">
        <v>646</v>
      </c>
      <c r="F124" s="493"/>
      <c r="G124" s="493"/>
      <c r="H124" s="493"/>
      <c r="I124" s="493"/>
      <c r="J124" s="493"/>
    </row>
    <row r="125" spans="1:10">
      <c r="A125" s="498"/>
      <c r="B125" s="508" t="s">
        <v>4404</v>
      </c>
      <c r="C125" s="503" t="s">
        <v>4405</v>
      </c>
      <c r="D125" s="499" t="s">
        <v>3019</v>
      </c>
      <c r="E125" s="501" t="s">
        <v>341</v>
      </c>
      <c r="F125" s="493"/>
      <c r="G125" s="493"/>
      <c r="H125" s="493"/>
      <c r="I125" s="493"/>
      <c r="J125" s="493"/>
    </row>
    <row r="126" spans="1:10">
      <c r="A126" s="498"/>
      <c r="B126" s="499" t="s">
        <v>3570</v>
      </c>
      <c r="C126" s="501" t="s">
        <v>598</v>
      </c>
      <c r="D126" s="499" t="s">
        <v>4406</v>
      </c>
      <c r="E126" s="501" t="s">
        <v>4407</v>
      </c>
      <c r="F126" s="493"/>
      <c r="G126" s="493"/>
      <c r="H126" s="493"/>
      <c r="I126" s="493"/>
      <c r="J126" s="493"/>
    </row>
    <row r="127" spans="1:10">
      <c r="A127" s="498"/>
      <c r="B127" s="499" t="s">
        <v>4408</v>
      </c>
      <c r="C127" s="501" t="s">
        <v>303</v>
      </c>
      <c r="D127" s="499" t="s">
        <v>3612</v>
      </c>
      <c r="E127" s="501" t="s">
        <v>4409</v>
      </c>
      <c r="F127" s="493"/>
      <c r="G127" s="493"/>
      <c r="H127" s="493"/>
      <c r="I127" s="493"/>
      <c r="J127" s="493"/>
    </row>
    <row r="128" spans="1:10">
      <c r="A128" s="498"/>
      <c r="B128" s="499" t="s">
        <v>4410</v>
      </c>
      <c r="C128" s="501" t="s">
        <v>406</v>
      </c>
      <c r="D128" s="499" t="s">
        <v>3588</v>
      </c>
      <c r="E128" s="501" t="s">
        <v>648</v>
      </c>
      <c r="F128" s="493"/>
      <c r="G128" s="493"/>
      <c r="H128" s="493"/>
      <c r="I128" s="493"/>
      <c r="J128" s="493"/>
    </row>
    <row r="129" spans="1:10">
      <c r="A129" s="498"/>
      <c r="B129" s="499" t="s">
        <v>3459</v>
      </c>
      <c r="C129" s="501" t="s">
        <v>414</v>
      </c>
      <c r="D129" s="499" t="s">
        <v>3611</v>
      </c>
      <c r="E129" s="501" t="s">
        <v>656</v>
      </c>
      <c r="F129" s="493"/>
      <c r="G129" s="493"/>
      <c r="H129" s="493"/>
      <c r="I129" s="493"/>
      <c r="J129" s="516">
        <v>73</v>
      </c>
    </row>
    <row r="130" spans="1:10">
      <c r="A130" s="498"/>
      <c r="B130" s="499" t="s">
        <v>3607</v>
      </c>
      <c r="C130" s="500" t="s">
        <v>370</v>
      </c>
      <c r="D130" s="499" t="s">
        <v>3566</v>
      </c>
      <c r="E130" s="501" t="s">
        <v>1183</v>
      </c>
      <c r="F130" s="493"/>
      <c r="G130" s="493"/>
      <c r="H130" s="493"/>
      <c r="I130" s="493"/>
      <c r="J130" s="516">
        <v>63</v>
      </c>
    </row>
    <row r="131" spans="1:10">
      <c r="A131" s="498"/>
      <c r="B131" s="499" t="s">
        <v>4411</v>
      </c>
      <c r="C131" s="501" t="s">
        <v>4412</v>
      </c>
      <c r="D131" s="489"/>
      <c r="E131" s="490"/>
      <c r="F131" s="493"/>
      <c r="G131" s="493"/>
      <c r="H131" s="493"/>
      <c r="I131" s="493"/>
      <c r="J131" s="516">
        <v>60</v>
      </c>
    </row>
    <row r="132" spans="1:10">
      <c r="A132" s="509"/>
      <c r="B132" s="510" t="s">
        <v>4413</v>
      </c>
      <c r="C132" s="511" t="s">
        <v>4414</v>
      </c>
      <c r="D132" s="512"/>
      <c r="E132" s="513"/>
      <c r="F132" s="514"/>
      <c r="G132" s="514"/>
      <c r="H132" s="514"/>
      <c r="I132" s="514"/>
      <c r="J132" s="516">
        <v>60</v>
      </c>
    </row>
    <row r="133" spans="1:10">
      <c r="A133" s="515"/>
      <c r="B133" s="515"/>
      <c r="C133" s="515"/>
      <c r="D133" s="515"/>
      <c r="E133" s="515"/>
      <c r="F133" s="514"/>
      <c r="G133" s="514"/>
      <c r="H133" s="514"/>
      <c r="I133" s="514"/>
      <c r="J133" s="516">
        <v>59</v>
      </c>
    </row>
    <row r="134" spans="1:10">
      <c r="A134" s="514"/>
      <c r="B134" s="514"/>
      <c r="C134" s="514"/>
      <c r="D134" s="514"/>
      <c r="E134" s="514"/>
      <c r="F134" s="514"/>
      <c r="G134" s="514"/>
      <c r="H134" s="514"/>
      <c r="I134" s="514"/>
      <c r="J134" s="516">
        <v>58</v>
      </c>
    </row>
    <row r="135" spans="1:10">
      <c r="A135" s="514"/>
      <c r="B135" s="514"/>
      <c r="C135" s="514"/>
      <c r="D135" s="514"/>
      <c r="E135" s="514"/>
      <c r="F135" s="514"/>
      <c r="G135" s="514"/>
      <c r="H135" s="514"/>
      <c r="I135" s="514"/>
      <c r="J135" s="517">
        <v>57</v>
      </c>
    </row>
  </sheetData>
  <mergeCells count="7">
    <mergeCell ref="A4:A8"/>
    <mergeCell ref="A10:A11"/>
    <mergeCell ref="A13:A14"/>
    <mergeCell ref="A15:A26"/>
    <mergeCell ref="A27:A45"/>
    <mergeCell ref="A46:A53"/>
    <mergeCell ref="A54:A132"/>
  </mergeCells>
  <hyperlinks>
    <hyperlink ref="G1" location="价格目录!F29" display="返回目录"/>
    <hyperlink ref="G2" location="香港UPS优惠价B!H16"/>
    <hyperlink ref="G3" location="香港UPS优惠价B!G4"/>
  </hyperlinks>
  <pageMargins left="0.699305555555556" right="0.699305555555556"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E107"/>
  <sheetViews>
    <sheetView topLeftCell="A52" workbookViewId="0">
      <selection activeCell="Q78" sqref="Q78"/>
    </sheetView>
  </sheetViews>
  <sheetFormatPr defaultColWidth="9" defaultRowHeight="14.25"/>
  <cols>
    <col min="3" max="3" width="9.375"/>
    <col min="5" max="10" width="9.375"/>
    <col min="12" max="12" width="9.375"/>
    <col min="17" max="30" width="9.375"/>
  </cols>
  <sheetData>
    <row r="1" ht="31.5" spans="1:31">
      <c r="A1" s="1568"/>
      <c r="B1" s="1569" t="s">
        <v>95</v>
      </c>
      <c r="C1" s="1569"/>
      <c r="D1" s="1569"/>
      <c r="E1" s="1569"/>
      <c r="F1" s="1569"/>
      <c r="G1" s="1569"/>
      <c r="H1" s="1569"/>
      <c r="I1" s="1569"/>
      <c r="J1" s="1569"/>
      <c r="K1" s="1568"/>
      <c r="L1" s="1568"/>
      <c r="M1" s="1596"/>
      <c r="N1" s="1596"/>
      <c r="O1" s="1596"/>
      <c r="P1" s="1596"/>
      <c r="Q1" s="1602"/>
      <c r="R1" s="1602"/>
      <c r="S1" s="1602"/>
      <c r="T1" s="1602"/>
      <c r="U1" s="1602"/>
      <c r="V1" s="1602"/>
      <c r="W1" s="1602"/>
      <c r="X1" s="1602"/>
      <c r="Y1" s="1602"/>
      <c r="Z1" s="1602"/>
      <c r="AA1" s="1602"/>
      <c r="AB1" s="1602"/>
      <c r="AC1" s="1602"/>
      <c r="AD1" s="1602"/>
      <c r="AE1" s="1602"/>
    </row>
    <row r="2" ht="18.75" spans="1:31">
      <c r="A2" s="1568"/>
      <c r="B2" s="1570" t="s">
        <v>216</v>
      </c>
      <c r="C2" s="1570"/>
      <c r="D2" s="1570"/>
      <c r="E2" s="1570"/>
      <c r="F2" s="1570"/>
      <c r="G2" s="1570"/>
      <c r="H2" s="1570"/>
      <c r="I2" s="1570"/>
      <c r="J2" s="1570"/>
      <c r="K2" s="1568"/>
      <c r="L2" s="930"/>
      <c r="M2" s="1596"/>
      <c r="N2" s="1596"/>
      <c r="O2" s="1596"/>
      <c r="P2" s="1596"/>
      <c r="Q2" s="1602"/>
      <c r="R2" s="1602"/>
      <c r="S2" s="1602"/>
      <c r="T2" s="1602"/>
      <c r="U2" s="1602"/>
      <c r="V2" s="1602"/>
      <c r="W2" s="1602"/>
      <c r="X2" s="1602"/>
      <c r="Y2" s="1602"/>
      <c r="Z2" s="1602"/>
      <c r="AA2" s="1602"/>
      <c r="AB2" s="1602"/>
      <c r="AC2" s="1602"/>
      <c r="AD2" s="1602"/>
      <c r="AE2" s="1602"/>
    </row>
    <row r="3" ht="18.75" spans="1:31">
      <c r="A3" s="1568"/>
      <c r="B3" s="1570"/>
      <c r="C3" s="1570"/>
      <c r="D3" s="1570"/>
      <c r="E3" s="1570"/>
      <c r="F3" s="1570"/>
      <c r="G3" s="1570"/>
      <c r="H3" s="1570"/>
      <c r="I3" s="1570"/>
      <c r="J3" s="1570"/>
      <c r="K3" s="1568"/>
      <c r="L3" s="1568"/>
      <c r="M3" s="1596"/>
      <c r="N3" s="1596"/>
      <c r="O3" s="1596"/>
      <c r="P3" s="1596"/>
      <c r="Q3" s="1602"/>
      <c r="R3" s="1602"/>
      <c r="S3" s="1602"/>
      <c r="T3" s="1602"/>
      <c r="U3" s="1602"/>
      <c r="V3" s="1602"/>
      <c r="W3" s="1602"/>
      <c r="X3" s="1602"/>
      <c r="Y3" s="1602"/>
      <c r="Z3" s="1602"/>
      <c r="AA3" s="1602"/>
      <c r="AB3" s="1602"/>
      <c r="AC3" s="1602"/>
      <c r="AD3" s="1602"/>
      <c r="AE3" s="1602"/>
    </row>
    <row r="4" spans="1:31">
      <c r="A4" s="1568"/>
      <c r="B4" s="1571" t="s">
        <v>217</v>
      </c>
      <c r="C4" s="1571"/>
      <c r="D4" s="1571"/>
      <c r="E4" s="1571"/>
      <c r="F4" s="1571"/>
      <c r="G4" s="1571"/>
      <c r="H4" s="1571"/>
      <c r="I4" s="1571"/>
      <c r="J4" s="1571"/>
      <c r="K4" s="1568"/>
      <c r="L4" s="1423"/>
      <c r="M4" s="1596"/>
      <c r="N4" s="1596"/>
      <c r="O4" s="1596"/>
      <c r="P4" s="1596"/>
      <c r="Q4" s="1602"/>
      <c r="R4" s="1602"/>
      <c r="S4" s="1602"/>
      <c r="T4" s="1602"/>
      <c r="U4" s="1602"/>
      <c r="V4" s="1602"/>
      <c r="W4" s="1602"/>
      <c r="X4" s="1602"/>
      <c r="Y4" s="1602"/>
      <c r="Z4" s="1602"/>
      <c r="AA4" s="1602"/>
      <c r="AB4" s="1602"/>
      <c r="AC4" s="1602"/>
      <c r="AD4" s="1602"/>
      <c r="AE4" s="1602"/>
    </row>
    <row r="5" ht="36" spans="1:31">
      <c r="A5" s="1572"/>
      <c r="B5" s="1573"/>
      <c r="C5" s="1572"/>
      <c r="D5" s="1574" t="s">
        <v>218</v>
      </c>
      <c r="E5" s="1575"/>
      <c r="F5" s="1575"/>
      <c r="G5" s="1575"/>
      <c r="H5" s="1576"/>
      <c r="I5" s="1576"/>
      <c r="J5" s="1572"/>
      <c r="K5" s="1597"/>
      <c r="L5" s="1598"/>
      <c r="M5" s="1599" t="s">
        <v>99</v>
      </c>
      <c r="N5" s="1572"/>
      <c r="O5" s="1572"/>
      <c r="P5" s="1572"/>
      <c r="Q5" s="1572"/>
      <c r="R5" s="1572"/>
      <c r="S5" s="1572"/>
      <c r="T5" s="1572"/>
      <c r="U5" s="1572"/>
      <c r="V5" s="1572"/>
      <c r="W5" s="1572"/>
      <c r="X5" s="1572"/>
      <c r="Y5" s="1572"/>
      <c r="Z5" s="1572"/>
      <c r="AA5" s="1572"/>
      <c r="AB5" s="1572"/>
      <c r="AC5" s="1572"/>
      <c r="AD5" s="1572"/>
      <c r="AE5" s="1572"/>
    </row>
    <row r="6" spans="1:31">
      <c r="A6" s="1577" t="s">
        <v>219</v>
      </c>
      <c r="B6" s="1578"/>
      <c r="C6" s="1579">
        <v>1</v>
      </c>
      <c r="D6" s="1579">
        <v>2</v>
      </c>
      <c r="E6" s="1579">
        <v>3</v>
      </c>
      <c r="F6" s="1579">
        <v>4</v>
      </c>
      <c r="G6" s="1579">
        <v>5</v>
      </c>
      <c r="H6" s="1579">
        <v>6</v>
      </c>
      <c r="I6" s="1579">
        <v>7</v>
      </c>
      <c r="J6" s="1579">
        <v>8</v>
      </c>
      <c r="K6" s="1579">
        <v>9</v>
      </c>
      <c r="L6" s="1579">
        <v>10</v>
      </c>
      <c r="M6" s="1579">
        <v>11</v>
      </c>
      <c r="N6" s="1579">
        <v>12</v>
      </c>
      <c r="O6" s="1579">
        <v>13</v>
      </c>
      <c r="P6" s="1579">
        <v>14</v>
      </c>
      <c r="Q6" s="1579">
        <v>15</v>
      </c>
      <c r="R6" s="1579">
        <v>16</v>
      </c>
      <c r="S6" s="1579">
        <v>17</v>
      </c>
      <c r="T6" s="1579">
        <v>18</v>
      </c>
      <c r="U6" s="1579">
        <v>19</v>
      </c>
      <c r="V6" s="1579">
        <v>20</v>
      </c>
      <c r="W6" s="1579">
        <v>21</v>
      </c>
      <c r="X6" s="1579">
        <v>22</v>
      </c>
      <c r="Y6" s="1579">
        <v>23</v>
      </c>
      <c r="Z6" s="1579">
        <v>24</v>
      </c>
      <c r="AA6" s="1579">
        <v>25</v>
      </c>
      <c r="AB6" s="1579">
        <v>26</v>
      </c>
      <c r="AC6" s="1579">
        <v>27</v>
      </c>
      <c r="AD6" s="1579">
        <v>28</v>
      </c>
      <c r="AE6" s="1604">
        <v>29</v>
      </c>
    </row>
    <row r="7" ht="41.25" spans="1:31">
      <c r="A7" s="1580"/>
      <c r="B7" s="1581"/>
      <c r="C7" s="1582" t="s">
        <v>220</v>
      </c>
      <c r="D7" s="1582" t="s">
        <v>221</v>
      </c>
      <c r="E7" s="1582" t="s">
        <v>222</v>
      </c>
      <c r="F7" s="1582" t="s">
        <v>223</v>
      </c>
      <c r="G7" s="1582" t="s">
        <v>224</v>
      </c>
      <c r="H7" s="1582" t="s">
        <v>225</v>
      </c>
      <c r="I7" s="1582" t="s">
        <v>226</v>
      </c>
      <c r="J7" s="1582" t="s">
        <v>227</v>
      </c>
      <c r="K7" s="1582" t="s">
        <v>228</v>
      </c>
      <c r="L7" s="1582" t="s">
        <v>229</v>
      </c>
      <c r="M7" s="1582" t="s">
        <v>230</v>
      </c>
      <c r="N7" s="1582" t="s">
        <v>231</v>
      </c>
      <c r="O7" s="1582" t="s">
        <v>232</v>
      </c>
      <c r="P7" s="1582" t="s">
        <v>233</v>
      </c>
      <c r="Q7" s="1582" t="s">
        <v>234</v>
      </c>
      <c r="R7" s="1582" t="s">
        <v>235</v>
      </c>
      <c r="S7" s="1582" t="s">
        <v>236</v>
      </c>
      <c r="T7" s="1582" t="s">
        <v>237</v>
      </c>
      <c r="U7" s="1582" t="s">
        <v>238</v>
      </c>
      <c r="V7" s="1582" t="s">
        <v>239</v>
      </c>
      <c r="W7" s="1582" t="s">
        <v>240</v>
      </c>
      <c r="X7" s="1582" t="s">
        <v>241</v>
      </c>
      <c r="Y7" s="1582" t="s">
        <v>242</v>
      </c>
      <c r="Z7" s="1582" t="s">
        <v>243</v>
      </c>
      <c r="AA7" s="1582" t="s">
        <v>244</v>
      </c>
      <c r="AB7" s="1582" t="s">
        <v>245</v>
      </c>
      <c r="AC7" s="1582" t="s">
        <v>246</v>
      </c>
      <c r="AD7" s="1582" t="s">
        <v>247</v>
      </c>
      <c r="AE7" s="1605" t="s">
        <v>248</v>
      </c>
    </row>
    <row r="8" ht="17.25" spans="1:31">
      <c r="A8" s="1583" t="s">
        <v>249</v>
      </c>
      <c r="B8" s="1584">
        <v>0.5</v>
      </c>
      <c r="C8" s="1585">
        <v>100.04674837248</v>
      </c>
      <c r="D8" s="1585">
        <v>65.63967830784</v>
      </c>
      <c r="E8" s="1585">
        <v>82.33120336896</v>
      </c>
      <c r="F8" s="1585">
        <v>89.33120336896</v>
      </c>
      <c r="G8" s="1585">
        <v>82.33120336896</v>
      </c>
      <c r="H8" s="1585">
        <v>174.083390208</v>
      </c>
      <c r="I8" s="1585">
        <v>174.083390208</v>
      </c>
      <c r="J8" s="1585">
        <v>146.9468617344</v>
      </c>
      <c r="K8" s="1585">
        <v>133.42979849472</v>
      </c>
      <c r="L8" s="1585">
        <v>99.02272843008</v>
      </c>
      <c r="M8" s="1600">
        <v>92.3</v>
      </c>
      <c r="N8" s="1600">
        <v>92.3</v>
      </c>
      <c r="O8" s="1600">
        <v>92.3</v>
      </c>
      <c r="P8" s="1600">
        <v>92.3</v>
      </c>
      <c r="Q8" s="1585">
        <v>144.8988218496</v>
      </c>
      <c r="R8" s="1585">
        <v>180.32991185664</v>
      </c>
      <c r="S8" s="1585">
        <v>146.9468617344</v>
      </c>
      <c r="T8" s="1585">
        <v>146.9468617344</v>
      </c>
      <c r="U8" s="1585">
        <v>146.9468617344</v>
      </c>
      <c r="V8" s="1585">
        <v>164.66240673792</v>
      </c>
      <c r="W8" s="1585">
        <v>164.66240673792</v>
      </c>
      <c r="X8" s="1585">
        <v>164.66240673792</v>
      </c>
      <c r="Y8" s="1585">
        <v>234.60296880384</v>
      </c>
      <c r="Z8" s="1585">
        <v>234.60296880384</v>
      </c>
      <c r="AA8" s="1585">
        <v>158.41588508928</v>
      </c>
      <c r="AB8" s="1585">
        <v>158.41588508928</v>
      </c>
      <c r="AC8" s="1585">
        <v>158.41588508928</v>
      </c>
      <c r="AD8" s="1585">
        <v>158.41588508928</v>
      </c>
      <c r="AE8" s="1606">
        <v>116.77130044843</v>
      </c>
    </row>
    <row r="9" ht="17.25" spans="1:31">
      <c r="A9" s="1586"/>
      <c r="B9" s="1587">
        <v>1</v>
      </c>
      <c r="C9" s="1585">
        <v>134.45381843712</v>
      </c>
      <c r="D9" s="1585">
        <v>87.5537050752</v>
      </c>
      <c r="E9" s="1585">
        <v>121.96077513984</v>
      </c>
      <c r="F9" s="1585">
        <v>132.96077513984</v>
      </c>
      <c r="G9" s="1585">
        <v>121.96077513984</v>
      </c>
      <c r="H9" s="1585">
        <v>222.00752351232</v>
      </c>
      <c r="I9" s="1585">
        <v>222.00752351232</v>
      </c>
      <c r="J9" s="1585">
        <v>178.1794699776</v>
      </c>
      <c r="K9" s="1585">
        <v>150.12132355584</v>
      </c>
      <c r="L9" s="1585">
        <v>135.47783837952</v>
      </c>
      <c r="M9" s="1600">
        <v>106.7</v>
      </c>
      <c r="N9" s="1600">
        <v>106.7</v>
      </c>
      <c r="O9" s="1600">
        <v>106.7</v>
      </c>
      <c r="P9" s="1600">
        <v>106.7</v>
      </c>
      <c r="Q9" s="1585">
        <v>176.1314300928</v>
      </c>
      <c r="R9" s="1585">
        <v>218.93546368512</v>
      </c>
      <c r="S9" s="1585">
        <v>178.1794699776</v>
      </c>
      <c r="T9" s="1585">
        <v>178.1794699776</v>
      </c>
      <c r="U9" s="1585">
        <v>178.1794699776</v>
      </c>
      <c r="V9" s="1585">
        <v>201.11751668736</v>
      </c>
      <c r="W9" s="1585">
        <v>201.11751668736</v>
      </c>
      <c r="X9" s="1585">
        <v>201.11751668736</v>
      </c>
      <c r="Y9" s="1585">
        <v>319.08461405184</v>
      </c>
      <c r="Z9" s="1585">
        <v>319.08461405184</v>
      </c>
      <c r="AA9" s="1585">
        <v>191.79893521152</v>
      </c>
      <c r="AB9" s="1585">
        <v>204.2919785088</v>
      </c>
      <c r="AC9" s="1585">
        <v>204.2919785088</v>
      </c>
      <c r="AD9" s="1585">
        <v>204.2919785088</v>
      </c>
      <c r="AE9" s="1606">
        <v>132.37668161435</v>
      </c>
    </row>
    <row r="10" ht="17.25" spans="1:31">
      <c r="A10" s="1586"/>
      <c r="B10" s="1587">
        <v>1.5</v>
      </c>
      <c r="C10" s="1585">
        <v>168.86088850176</v>
      </c>
      <c r="D10" s="1585">
        <v>109.46773184256</v>
      </c>
      <c r="E10" s="1585">
        <v>161.59034691072</v>
      </c>
      <c r="F10" s="1585">
        <v>178.09034691072</v>
      </c>
      <c r="G10" s="1585">
        <v>161.59034691072</v>
      </c>
      <c r="H10" s="1585">
        <v>269.93165681664</v>
      </c>
      <c r="I10" s="1585">
        <v>269.93165681664</v>
      </c>
      <c r="J10" s="1585">
        <v>209.4120782208</v>
      </c>
      <c r="K10" s="1585">
        <v>166.81284861696</v>
      </c>
      <c r="L10" s="1585">
        <v>171.93294832896</v>
      </c>
      <c r="M10" s="1600">
        <v>129.1</v>
      </c>
      <c r="N10" s="1600">
        <v>129.1</v>
      </c>
      <c r="O10" s="1600">
        <v>129.1</v>
      </c>
      <c r="P10" s="1600">
        <v>129.1</v>
      </c>
      <c r="Q10" s="1585">
        <v>207.364038336</v>
      </c>
      <c r="R10" s="1585">
        <v>257.5410155136</v>
      </c>
      <c r="S10" s="1585">
        <v>209.4120782208</v>
      </c>
      <c r="T10" s="1585">
        <v>209.4120782208</v>
      </c>
      <c r="U10" s="1585">
        <v>209.4120782208</v>
      </c>
      <c r="V10" s="1585">
        <v>237.5726266368</v>
      </c>
      <c r="W10" s="1585">
        <v>237.5726266368</v>
      </c>
      <c r="X10" s="1585">
        <v>237.5726266368</v>
      </c>
      <c r="Y10" s="1585">
        <v>403.56625929984</v>
      </c>
      <c r="Z10" s="1585">
        <v>403.56625929984</v>
      </c>
      <c r="AA10" s="1585">
        <v>225.18198533376</v>
      </c>
      <c r="AB10" s="1585">
        <v>250.16807192832</v>
      </c>
      <c r="AC10" s="1585">
        <v>250.16807192832</v>
      </c>
      <c r="AD10" s="1585">
        <v>250.16807192832</v>
      </c>
      <c r="AE10" s="1607">
        <v>133.72197309417</v>
      </c>
    </row>
    <row r="11" ht="17.25" spans="1:31">
      <c r="A11" s="1586"/>
      <c r="B11" s="1587">
        <v>2</v>
      </c>
      <c r="C11" s="1585">
        <v>203.2679585664</v>
      </c>
      <c r="D11" s="1585">
        <v>131.38175860992</v>
      </c>
      <c r="E11" s="1585">
        <v>201.2199186816</v>
      </c>
      <c r="F11" s="1585">
        <v>223.2199186816</v>
      </c>
      <c r="G11" s="1585">
        <v>201.2199186816</v>
      </c>
      <c r="H11" s="1585">
        <v>317.85579012096</v>
      </c>
      <c r="I11" s="1585">
        <v>317.85579012096</v>
      </c>
      <c r="J11" s="1585">
        <v>240.644686464</v>
      </c>
      <c r="K11" s="1585">
        <v>183.50437367808</v>
      </c>
      <c r="L11" s="1585">
        <v>208.3880582784</v>
      </c>
      <c r="M11" s="1600">
        <v>145.4</v>
      </c>
      <c r="N11" s="1600">
        <v>145.4</v>
      </c>
      <c r="O11" s="1600">
        <v>145.4</v>
      </c>
      <c r="P11" s="1600">
        <v>145.4</v>
      </c>
      <c r="Q11" s="1585">
        <v>238.5966465792</v>
      </c>
      <c r="R11" s="1585">
        <v>296.14656734208</v>
      </c>
      <c r="S11" s="1585">
        <v>240.644686464</v>
      </c>
      <c r="T11" s="1585">
        <v>240.644686464</v>
      </c>
      <c r="U11" s="1585">
        <v>240.644686464</v>
      </c>
      <c r="V11" s="1585">
        <v>274.02773658624</v>
      </c>
      <c r="W11" s="1585">
        <v>274.02773658624</v>
      </c>
      <c r="X11" s="1585">
        <v>274.02773658624</v>
      </c>
      <c r="Y11" s="1585">
        <v>488.04790454784</v>
      </c>
      <c r="Z11" s="1585">
        <v>488.04790454784</v>
      </c>
      <c r="AA11" s="1585">
        <v>258.565035456</v>
      </c>
      <c r="AB11" s="1585">
        <v>296.04416534784</v>
      </c>
      <c r="AC11" s="1585">
        <v>296.04416534784</v>
      </c>
      <c r="AD11" s="1585">
        <v>296.04416534784</v>
      </c>
      <c r="AE11" s="1607">
        <v>149.686098654709</v>
      </c>
    </row>
    <row r="12" ht="18" spans="1:31">
      <c r="A12" s="1588"/>
      <c r="B12" s="1589">
        <v>2.5</v>
      </c>
      <c r="C12" s="1585">
        <v>237.67502863104</v>
      </c>
      <c r="D12" s="1585">
        <v>153.29578537728</v>
      </c>
      <c r="E12" s="1585">
        <v>240.84949045248</v>
      </c>
      <c r="F12" s="1585">
        <v>268.34949045248</v>
      </c>
      <c r="G12" s="1585">
        <v>240.84949045248</v>
      </c>
      <c r="H12" s="1585">
        <v>365.77992342528</v>
      </c>
      <c r="I12" s="1585">
        <v>365.77992342528</v>
      </c>
      <c r="J12" s="1585">
        <v>271.8772947072</v>
      </c>
      <c r="K12" s="1585">
        <v>200.1958987392</v>
      </c>
      <c r="L12" s="1585">
        <v>244.84316822784</v>
      </c>
      <c r="M12" s="1600">
        <v>149.6</v>
      </c>
      <c r="N12" s="1600">
        <v>149.6</v>
      </c>
      <c r="O12" s="1600">
        <v>149.6</v>
      </c>
      <c r="P12" s="1600">
        <v>149.6</v>
      </c>
      <c r="Q12" s="1585">
        <v>269.8292548224</v>
      </c>
      <c r="R12" s="1585">
        <v>334.75211917056</v>
      </c>
      <c r="S12" s="1585">
        <v>271.8772947072</v>
      </c>
      <c r="T12" s="1585">
        <v>271.8772947072</v>
      </c>
      <c r="U12" s="1585">
        <v>271.8772947072</v>
      </c>
      <c r="V12" s="1585">
        <v>310.48284653568</v>
      </c>
      <c r="W12" s="1585">
        <v>310.48284653568</v>
      </c>
      <c r="X12" s="1585">
        <v>310.48284653568</v>
      </c>
      <c r="Y12" s="1585">
        <v>572.52954979584</v>
      </c>
      <c r="Z12" s="1585">
        <v>572.52954979584</v>
      </c>
      <c r="AA12" s="1585">
        <v>291.94808557824</v>
      </c>
      <c r="AB12" s="1585">
        <v>341.92025876736</v>
      </c>
      <c r="AC12" s="1585">
        <v>341.92025876736</v>
      </c>
      <c r="AD12" s="1585">
        <v>341.92025876736</v>
      </c>
      <c r="AE12" s="1607">
        <v>170.941704035874</v>
      </c>
    </row>
    <row r="13" ht="17.25" spans="1:31">
      <c r="A13" s="1590" t="s">
        <v>250</v>
      </c>
      <c r="B13" s="1591">
        <v>0.5</v>
      </c>
      <c r="C13" s="1592">
        <v>100.04674837248</v>
      </c>
      <c r="D13" s="1592">
        <v>76.08468172032</v>
      </c>
      <c r="E13" s="1592">
        <v>112.53979166976</v>
      </c>
      <c r="F13" s="1592">
        <v>109.19719025152</v>
      </c>
      <c r="G13" s="1592">
        <v>102.19719025152</v>
      </c>
      <c r="H13" s="1592">
        <v>203.2679585664</v>
      </c>
      <c r="I13" s="1592">
        <v>203.2679585664</v>
      </c>
      <c r="J13" s="1592">
        <v>146.9468617344</v>
      </c>
      <c r="K13" s="1592">
        <v>133.42979849472</v>
      </c>
      <c r="L13" s="1592">
        <v>145.922841792</v>
      </c>
      <c r="M13" s="1601">
        <v>94.8</v>
      </c>
      <c r="N13" s="1601">
        <v>94.8</v>
      </c>
      <c r="O13" s="1601">
        <v>94.8</v>
      </c>
      <c r="P13" s="1601">
        <v>94.8</v>
      </c>
      <c r="Q13" s="1585">
        <v>144.8988218496</v>
      </c>
      <c r="R13" s="1585">
        <v>180.32991185664</v>
      </c>
      <c r="S13" s="1585">
        <v>146.9468617344</v>
      </c>
      <c r="T13" s="1585">
        <v>146.9468617344</v>
      </c>
      <c r="U13" s="1585">
        <v>146.9468617344</v>
      </c>
      <c r="V13" s="1585">
        <v>164.66240673792</v>
      </c>
      <c r="W13" s="1585">
        <v>164.66240673792</v>
      </c>
      <c r="X13" s="1585">
        <v>164.66240673792</v>
      </c>
      <c r="Y13" s="1585">
        <v>290.8216636416</v>
      </c>
      <c r="Z13" s="1585">
        <v>290.8216636416</v>
      </c>
      <c r="AA13" s="1585">
        <v>158.41588508928</v>
      </c>
      <c r="AB13" s="1585">
        <v>158.41588508928</v>
      </c>
      <c r="AC13" s="1585">
        <v>158.41588508928</v>
      </c>
      <c r="AD13" s="1585">
        <v>158.41588508928</v>
      </c>
      <c r="AE13" s="1606">
        <v>116.77130044843</v>
      </c>
    </row>
    <row r="14" ht="17.25" spans="1:31">
      <c r="A14" s="1590"/>
      <c r="B14" s="1593">
        <v>1</v>
      </c>
      <c r="C14" s="1592">
        <v>134.45381843712</v>
      </c>
      <c r="D14" s="1592">
        <v>96.97468854528</v>
      </c>
      <c r="E14" s="1592">
        <v>145.922841792</v>
      </c>
      <c r="F14" s="1592">
        <v>150.67632014336</v>
      </c>
      <c r="G14" s="1592">
        <v>139.67632014336</v>
      </c>
      <c r="H14" s="1592">
        <v>253.34253374976</v>
      </c>
      <c r="I14" s="1592">
        <v>253.34253374976</v>
      </c>
      <c r="J14" s="1592">
        <v>178.1794699776</v>
      </c>
      <c r="K14" s="1592">
        <v>150.12132355584</v>
      </c>
      <c r="L14" s="1592">
        <v>172.0353503232</v>
      </c>
      <c r="M14" s="1601">
        <v>109.6</v>
      </c>
      <c r="N14" s="1601">
        <v>109.6</v>
      </c>
      <c r="O14" s="1601">
        <v>109.6</v>
      </c>
      <c r="P14" s="1601">
        <v>109.6</v>
      </c>
      <c r="Q14" s="1585">
        <v>176.1314300928</v>
      </c>
      <c r="R14" s="1585">
        <v>218.93546368512</v>
      </c>
      <c r="S14" s="1585">
        <v>178.1794699776</v>
      </c>
      <c r="T14" s="1585">
        <v>178.1794699776</v>
      </c>
      <c r="U14" s="1585">
        <v>178.1794699776</v>
      </c>
      <c r="V14" s="1585">
        <v>201.11751668736</v>
      </c>
      <c r="W14" s="1585">
        <v>201.11751668736</v>
      </c>
      <c r="X14" s="1585">
        <v>201.11751668736</v>
      </c>
      <c r="Y14" s="1585">
        <v>371.10482712576</v>
      </c>
      <c r="Z14" s="1585">
        <v>371.10482712576</v>
      </c>
      <c r="AA14" s="1585">
        <v>191.79893521152</v>
      </c>
      <c r="AB14" s="1585">
        <v>204.2919785088</v>
      </c>
      <c r="AC14" s="1585">
        <v>204.2919785088</v>
      </c>
      <c r="AD14" s="1585">
        <v>204.2919785088</v>
      </c>
      <c r="AE14" s="1606">
        <v>132.37668161435</v>
      </c>
    </row>
    <row r="15" ht="17.25" spans="1:31">
      <c r="A15" s="1590"/>
      <c r="B15" s="1593">
        <v>1.5</v>
      </c>
      <c r="C15" s="1592">
        <v>168.86088850176</v>
      </c>
      <c r="D15" s="1592">
        <v>117.86469537024</v>
      </c>
      <c r="E15" s="1592">
        <v>179.30589191424</v>
      </c>
      <c r="F15" s="1592">
        <v>193.6554500352</v>
      </c>
      <c r="G15" s="1592">
        <v>177.1554500352</v>
      </c>
      <c r="H15" s="1592">
        <v>303.41710893312</v>
      </c>
      <c r="I15" s="1592">
        <v>303.41710893312</v>
      </c>
      <c r="J15" s="1592">
        <v>209.4120782208</v>
      </c>
      <c r="K15" s="1592">
        <v>166.81284861696</v>
      </c>
      <c r="L15" s="1592">
        <v>198.1478588544</v>
      </c>
      <c r="M15" s="1601">
        <v>132.6</v>
      </c>
      <c r="N15" s="1601">
        <v>132.6</v>
      </c>
      <c r="O15" s="1601">
        <v>132.6</v>
      </c>
      <c r="P15" s="1601">
        <v>132.6</v>
      </c>
      <c r="Q15" s="1585">
        <v>207.364038336</v>
      </c>
      <c r="R15" s="1585">
        <v>257.5410155136</v>
      </c>
      <c r="S15" s="1585">
        <v>209.4120782208</v>
      </c>
      <c r="T15" s="1585">
        <v>209.4120782208</v>
      </c>
      <c r="U15" s="1585">
        <v>209.4120782208</v>
      </c>
      <c r="V15" s="1585">
        <v>237.5726266368</v>
      </c>
      <c r="W15" s="1585">
        <v>237.5726266368</v>
      </c>
      <c r="X15" s="1585">
        <v>237.5726266368</v>
      </c>
      <c r="Y15" s="1585">
        <v>451.38799060992</v>
      </c>
      <c r="Z15" s="1585">
        <v>451.38799060992</v>
      </c>
      <c r="AA15" s="1585">
        <v>225.18198533376</v>
      </c>
      <c r="AB15" s="1585">
        <v>250.16807192832</v>
      </c>
      <c r="AC15" s="1585">
        <v>250.16807192832</v>
      </c>
      <c r="AD15" s="1585">
        <v>250.16807192832</v>
      </c>
      <c r="AE15" s="1607">
        <v>136.143497757848</v>
      </c>
    </row>
    <row r="16" ht="17.25" spans="1:31">
      <c r="A16" s="1590"/>
      <c r="B16" s="1593">
        <v>2</v>
      </c>
      <c r="C16" s="1592">
        <v>203.2679585664</v>
      </c>
      <c r="D16" s="1592">
        <v>138.7547021952</v>
      </c>
      <c r="E16" s="1592">
        <v>212.68894203648</v>
      </c>
      <c r="F16" s="1592">
        <v>236.63457992704</v>
      </c>
      <c r="G16" s="1592">
        <v>214.63457992704</v>
      </c>
      <c r="H16" s="1592">
        <v>353.49168411648</v>
      </c>
      <c r="I16" s="1592">
        <v>353.49168411648</v>
      </c>
      <c r="J16" s="1592">
        <v>240.644686464</v>
      </c>
      <c r="K16" s="1592">
        <v>183.50437367808</v>
      </c>
      <c r="L16" s="1592">
        <v>224.2603673856</v>
      </c>
      <c r="M16" s="1601">
        <v>149.3</v>
      </c>
      <c r="N16" s="1601">
        <v>149.3</v>
      </c>
      <c r="O16" s="1601">
        <v>149.3</v>
      </c>
      <c r="P16" s="1601">
        <v>149.3</v>
      </c>
      <c r="Q16" s="1585">
        <v>238.5966465792</v>
      </c>
      <c r="R16" s="1585">
        <v>296.14656734208</v>
      </c>
      <c r="S16" s="1585">
        <v>240.644686464</v>
      </c>
      <c r="T16" s="1585">
        <v>240.644686464</v>
      </c>
      <c r="U16" s="1585">
        <v>240.644686464</v>
      </c>
      <c r="V16" s="1585">
        <v>274.02773658624</v>
      </c>
      <c r="W16" s="1585">
        <v>274.02773658624</v>
      </c>
      <c r="X16" s="1585">
        <v>274.02773658624</v>
      </c>
      <c r="Y16" s="1585">
        <v>531.67115409408</v>
      </c>
      <c r="Z16" s="1585">
        <v>531.67115409408</v>
      </c>
      <c r="AA16" s="1585">
        <v>258.565035456</v>
      </c>
      <c r="AB16" s="1585">
        <v>296.04416534784</v>
      </c>
      <c r="AC16" s="1585">
        <v>296.04416534784</v>
      </c>
      <c r="AD16" s="1585">
        <v>296.04416534784</v>
      </c>
      <c r="AE16" s="1607">
        <v>152.37668161435</v>
      </c>
    </row>
    <row r="17" ht="17.25" spans="1:31">
      <c r="A17" s="1590"/>
      <c r="B17" s="1593">
        <v>2.5</v>
      </c>
      <c r="C17" s="1592">
        <v>237.67502863104</v>
      </c>
      <c r="D17" s="1592">
        <v>159.64470902016</v>
      </c>
      <c r="E17" s="1592">
        <v>246.07199215872</v>
      </c>
      <c r="F17" s="1592">
        <v>279.61370981888</v>
      </c>
      <c r="G17" s="1592">
        <v>252.11370981888</v>
      </c>
      <c r="H17" s="1592">
        <v>403.56625929984</v>
      </c>
      <c r="I17" s="1592">
        <v>403.56625929984</v>
      </c>
      <c r="J17" s="1592">
        <v>271.8772947072</v>
      </c>
      <c r="K17" s="1592">
        <v>200.1958987392</v>
      </c>
      <c r="L17" s="1592">
        <v>250.3728759168</v>
      </c>
      <c r="M17" s="1601">
        <v>153.6</v>
      </c>
      <c r="N17" s="1601">
        <v>153.6</v>
      </c>
      <c r="O17" s="1601">
        <v>153.6</v>
      </c>
      <c r="P17" s="1601">
        <v>153.6</v>
      </c>
      <c r="Q17" s="1585">
        <v>269.8292548224</v>
      </c>
      <c r="R17" s="1585">
        <v>334.75211917056</v>
      </c>
      <c r="S17" s="1585">
        <v>271.8772947072</v>
      </c>
      <c r="T17" s="1585">
        <v>271.8772947072</v>
      </c>
      <c r="U17" s="1585">
        <v>271.8772947072</v>
      </c>
      <c r="V17" s="1585">
        <v>310.48284653568</v>
      </c>
      <c r="W17" s="1585">
        <v>310.48284653568</v>
      </c>
      <c r="X17" s="1585">
        <v>310.48284653568</v>
      </c>
      <c r="Y17" s="1585">
        <v>611.95431757824</v>
      </c>
      <c r="Z17" s="1585">
        <v>611.95431757824</v>
      </c>
      <c r="AA17" s="1585">
        <v>291.94808557824</v>
      </c>
      <c r="AB17" s="1585">
        <v>341.92025876736</v>
      </c>
      <c r="AC17" s="1585">
        <v>341.92025876736</v>
      </c>
      <c r="AD17" s="1585">
        <v>341.92025876736</v>
      </c>
      <c r="AE17" s="1607">
        <v>173.991031390135</v>
      </c>
    </row>
    <row r="18" ht="17.25" spans="1:31">
      <c r="A18" s="1590"/>
      <c r="B18" s="1593">
        <v>3</v>
      </c>
      <c r="C18" s="1592">
        <v>272.08209869568</v>
      </c>
      <c r="D18" s="1592">
        <v>180.53471584512</v>
      </c>
      <c r="E18" s="1592">
        <v>279.45504228096</v>
      </c>
      <c r="F18" s="1592">
        <v>322.59283971072</v>
      </c>
      <c r="G18" s="1592">
        <v>289.59283971072</v>
      </c>
      <c r="H18" s="1592">
        <v>453.6408344832</v>
      </c>
      <c r="I18" s="1592">
        <v>453.6408344832</v>
      </c>
      <c r="J18" s="1592">
        <v>303.1099029504</v>
      </c>
      <c r="K18" s="1592">
        <v>216.88742380032</v>
      </c>
      <c r="L18" s="1592">
        <v>276.485384448</v>
      </c>
      <c r="M18" s="1601">
        <v>170.8</v>
      </c>
      <c r="N18" s="1601">
        <v>170.8</v>
      </c>
      <c r="O18" s="1601">
        <v>170.8</v>
      </c>
      <c r="P18" s="1601">
        <v>170.8</v>
      </c>
      <c r="Q18" s="1585">
        <v>301.0618630656</v>
      </c>
      <c r="R18" s="1585">
        <v>373.35767099904</v>
      </c>
      <c r="S18" s="1585">
        <v>303.1099029504</v>
      </c>
      <c r="T18" s="1585">
        <v>303.1099029504</v>
      </c>
      <c r="U18" s="1585">
        <v>303.1099029504</v>
      </c>
      <c r="V18" s="1585">
        <v>346.93795648512</v>
      </c>
      <c r="W18" s="1585">
        <v>346.93795648512</v>
      </c>
      <c r="X18" s="1585">
        <v>346.93795648512</v>
      </c>
      <c r="Y18" s="1585">
        <v>691.21346112</v>
      </c>
      <c r="Z18" s="1585">
        <v>691.21346112</v>
      </c>
      <c r="AA18" s="1585">
        <v>325.33113570048</v>
      </c>
      <c r="AB18" s="1585">
        <v>387.79635218688</v>
      </c>
      <c r="AC18" s="1585">
        <v>387.79635218688</v>
      </c>
      <c r="AD18" s="1585">
        <v>387.79635218688</v>
      </c>
      <c r="AE18" s="1607">
        <v>188.878923766816</v>
      </c>
    </row>
    <row r="19" ht="17.25" spans="1:31">
      <c r="A19" s="1590"/>
      <c r="B19" s="1593">
        <v>3.5</v>
      </c>
      <c r="C19" s="1592">
        <v>306.48916876032</v>
      </c>
      <c r="D19" s="1592">
        <v>201.42472267008</v>
      </c>
      <c r="E19" s="1592">
        <v>312.8380924032</v>
      </c>
      <c r="F19" s="1592">
        <v>365.57196960256</v>
      </c>
      <c r="G19" s="1592">
        <v>327.07196960256</v>
      </c>
      <c r="H19" s="1592">
        <v>499.51692790272</v>
      </c>
      <c r="I19" s="1592">
        <v>499.51692790272</v>
      </c>
      <c r="J19" s="1592">
        <v>334.3425111936</v>
      </c>
      <c r="K19" s="1592">
        <v>233.57894886144</v>
      </c>
      <c r="L19" s="1592">
        <v>302.5978929792</v>
      </c>
      <c r="M19" s="1601">
        <v>190</v>
      </c>
      <c r="N19" s="1601">
        <v>190</v>
      </c>
      <c r="O19" s="1601">
        <v>190</v>
      </c>
      <c r="P19" s="1601">
        <v>190</v>
      </c>
      <c r="Q19" s="1585">
        <v>332.2944713088</v>
      </c>
      <c r="R19" s="1585">
        <v>411.96322282752</v>
      </c>
      <c r="S19" s="1585">
        <v>334.3425111936</v>
      </c>
      <c r="T19" s="1585">
        <v>334.3425111936</v>
      </c>
      <c r="U19" s="1585">
        <v>334.3425111936</v>
      </c>
      <c r="V19" s="1585">
        <v>383.39306643456</v>
      </c>
      <c r="W19" s="1585">
        <v>383.39306643456</v>
      </c>
      <c r="X19" s="1585">
        <v>383.39306643456</v>
      </c>
      <c r="Y19" s="1585">
        <v>770.47260466176</v>
      </c>
      <c r="Z19" s="1585">
        <v>770.47260466176</v>
      </c>
      <c r="AA19" s="1585">
        <v>358.71418582272</v>
      </c>
      <c r="AB19" s="1585">
        <v>432.648425664</v>
      </c>
      <c r="AC19" s="1585">
        <v>432.648425664</v>
      </c>
      <c r="AD19" s="1585">
        <v>432.648425664</v>
      </c>
      <c r="AE19" s="1606">
        <v>200.448430493274</v>
      </c>
    </row>
    <row r="20" ht="17.25" spans="1:31">
      <c r="A20" s="1590"/>
      <c r="B20" s="1593">
        <v>4</v>
      </c>
      <c r="C20" s="1592">
        <v>340.89623882496</v>
      </c>
      <c r="D20" s="1592">
        <v>222.31472949504</v>
      </c>
      <c r="E20" s="1592">
        <v>346.22114252544</v>
      </c>
      <c r="F20" s="1592">
        <v>408.5510994944</v>
      </c>
      <c r="G20" s="1592">
        <v>364.5510994944</v>
      </c>
      <c r="H20" s="1592">
        <v>545.39302132224</v>
      </c>
      <c r="I20" s="1592">
        <v>545.39302132224</v>
      </c>
      <c r="J20" s="1592">
        <v>365.5751194368</v>
      </c>
      <c r="K20" s="1592">
        <v>250.27047392256</v>
      </c>
      <c r="L20" s="1592">
        <v>328.7104015104</v>
      </c>
      <c r="M20" s="1601">
        <v>209.2</v>
      </c>
      <c r="N20" s="1601">
        <v>209.2</v>
      </c>
      <c r="O20" s="1601">
        <v>209.2</v>
      </c>
      <c r="P20" s="1601">
        <v>209.2</v>
      </c>
      <c r="Q20" s="1585">
        <v>363.527079552</v>
      </c>
      <c r="R20" s="1585">
        <v>450.568774656</v>
      </c>
      <c r="S20" s="1585">
        <v>365.5751194368</v>
      </c>
      <c r="T20" s="1585">
        <v>365.5751194368</v>
      </c>
      <c r="U20" s="1585">
        <v>365.5751194368</v>
      </c>
      <c r="V20" s="1585">
        <v>419.848176384</v>
      </c>
      <c r="W20" s="1585">
        <v>419.848176384</v>
      </c>
      <c r="X20" s="1585">
        <v>419.848176384</v>
      </c>
      <c r="Y20" s="1585">
        <v>849.73174820352</v>
      </c>
      <c r="Z20" s="1585">
        <v>849.73174820352</v>
      </c>
      <c r="AA20" s="1585">
        <v>392.09723594496</v>
      </c>
      <c r="AB20" s="1585">
        <v>477.50049914112</v>
      </c>
      <c r="AC20" s="1585">
        <v>477.50049914112</v>
      </c>
      <c r="AD20" s="1585">
        <v>477.50049914112</v>
      </c>
      <c r="AE20" s="1606">
        <v>217.937219730942</v>
      </c>
    </row>
    <row r="21" ht="17.25" spans="1:31">
      <c r="A21" s="1590"/>
      <c r="B21" s="1593">
        <v>4.5</v>
      </c>
      <c r="C21" s="1592">
        <v>375.3033088896</v>
      </c>
      <c r="D21" s="1592">
        <v>243.20473632</v>
      </c>
      <c r="E21" s="1592">
        <v>379.60419264768</v>
      </c>
      <c r="F21" s="1592">
        <v>451.53022938624</v>
      </c>
      <c r="G21" s="1592">
        <v>402.03022938624</v>
      </c>
      <c r="H21" s="1592">
        <v>591.26911474176</v>
      </c>
      <c r="I21" s="1592">
        <v>591.26911474176</v>
      </c>
      <c r="J21" s="1592">
        <v>396.80772768</v>
      </c>
      <c r="K21" s="1592">
        <v>266.96199898368</v>
      </c>
      <c r="L21" s="1592">
        <v>354.8229100416</v>
      </c>
      <c r="M21" s="1601">
        <v>228.4</v>
      </c>
      <c r="N21" s="1601">
        <v>228.4</v>
      </c>
      <c r="O21" s="1601">
        <v>228.4</v>
      </c>
      <c r="P21" s="1601">
        <v>228.4</v>
      </c>
      <c r="Q21" s="1585">
        <v>394.7596877952</v>
      </c>
      <c r="R21" s="1585">
        <v>489.17432648448</v>
      </c>
      <c r="S21" s="1585">
        <v>396.80772768</v>
      </c>
      <c r="T21" s="1585">
        <v>396.80772768</v>
      </c>
      <c r="U21" s="1585">
        <v>396.80772768</v>
      </c>
      <c r="V21" s="1585">
        <v>456.30328633344</v>
      </c>
      <c r="W21" s="1585">
        <v>456.30328633344</v>
      </c>
      <c r="X21" s="1585">
        <v>456.30328633344</v>
      </c>
      <c r="Y21" s="1585">
        <v>928.99089174528</v>
      </c>
      <c r="Z21" s="1585">
        <v>928.99089174528</v>
      </c>
      <c r="AA21" s="1585">
        <v>425.4802860672</v>
      </c>
      <c r="AB21" s="1585">
        <v>522.35257261824</v>
      </c>
      <c r="AC21" s="1585">
        <v>522.35257261824</v>
      </c>
      <c r="AD21" s="1585">
        <v>522.35257261824</v>
      </c>
      <c r="AE21" s="1606">
        <v>235.515695067265</v>
      </c>
    </row>
    <row r="22" ht="17.25" spans="1:31">
      <c r="A22" s="1590"/>
      <c r="B22" s="1593">
        <v>5</v>
      </c>
      <c r="C22" s="1592">
        <v>409.71037895424</v>
      </c>
      <c r="D22" s="1592">
        <v>264.09474314496</v>
      </c>
      <c r="E22" s="1592">
        <v>412.98724276992</v>
      </c>
      <c r="F22" s="1592">
        <v>494.50935927808</v>
      </c>
      <c r="G22" s="1592">
        <v>439.50935927808</v>
      </c>
      <c r="H22" s="1592">
        <v>637.14520816128</v>
      </c>
      <c r="I22" s="1592">
        <v>637.14520816128</v>
      </c>
      <c r="J22" s="1592">
        <v>428.0403359232</v>
      </c>
      <c r="K22" s="1592">
        <v>283.6535240448</v>
      </c>
      <c r="L22" s="1592">
        <v>380.9354185728</v>
      </c>
      <c r="M22" s="1585">
        <v>253.54733773824</v>
      </c>
      <c r="N22" s="1585">
        <v>253.54733773824</v>
      </c>
      <c r="O22" s="1585">
        <v>253.54733773824</v>
      </c>
      <c r="P22" s="1585">
        <v>253.54733773824</v>
      </c>
      <c r="Q22" s="1585">
        <v>425.9922960384</v>
      </c>
      <c r="R22" s="1585">
        <v>527.77987831296</v>
      </c>
      <c r="S22" s="1585">
        <v>428.0403359232</v>
      </c>
      <c r="T22" s="1585">
        <v>428.0403359232</v>
      </c>
      <c r="U22" s="1585">
        <v>428.0403359232</v>
      </c>
      <c r="V22" s="1585">
        <v>492.75839628288</v>
      </c>
      <c r="W22" s="1585">
        <v>492.75839628288</v>
      </c>
      <c r="X22" s="1585">
        <v>492.75839628288</v>
      </c>
      <c r="Y22" s="1585">
        <v>1008.25003528704</v>
      </c>
      <c r="Z22" s="1585">
        <v>1008.25003528704</v>
      </c>
      <c r="AA22" s="1585">
        <v>458.86333618944</v>
      </c>
      <c r="AB22" s="1585">
        <v>567.20464609536</v>
      </c>
      <c r="AC22" s="1585">
        <v>567.20464609536</v>
      </c>
      <c r="AD22" s="1585">
        <v>567.20464609536</v>
      </c>
      <c r="AE22" s="1606">
        <v>253.004484304933</v>
      </c>
    </row>
    <row r="23" spans="1:31">
      <c r="A23" s="1590"/>
      <c r="B23" s="1593">
        <v>5.5</v>
      </c>
      <c r="C23" s="1592">
        <v>444.11744901888</v>
      </c>
      <c r="D23" s="1592">
        <v>284.98474996992</v>
      </c>
      <c r="E23" s="1592">
        <v>446.37029289216</v>
      </c>
      <c r="F23" s="1592">
        <v>537.48848916992</v>
      </c>
      <c r="G23" s="1592">
        <v>476.98848916992</v>
      </c>
      <c r="H23" s="1592">
        <v>687.21978334464</v>
      </c>
      <c r="I23" s="1592">
        <v>687.21978334464</v>
      </c>
      <c r="J23" s="1592">
        <v>457.2249042816</v>
      </c>
      <c r="K23" s="1592">
        <v>300.34504910592</v>
      </c>
      <c r="L23" s="1592">
        <v>407.047927104</v>
      </c>
      <c r="M23" s="1585">
        <v>283.1415140736</v>
      </c>
      <c r="N23" s="1585">
        <v>283.1415140736</v>
      </c>
      <c r="O23" s="1585">
        <v>283.1415140736</v>
      </c>
      <c r="P23" s="1585">
        <v>283.1415140736</v>
      </c>
      <c r="Q23" s="1585">
        <v>454.1528444544</v>
      </c>
      <c r="R23" s="1585">
        <v>562.1869483776</v>
      </c>
      <c r="S23" s="1585">
        <v>457.2249042816</v>
      </c>
      <c r="T23" s="1585">
        <v>457.2249042816</v>
      </c>
      <c r="U23" s="1585">
        <v>457.2249042816</v>
      </c>
      <c r="V23" s="1585">
        <v>526.14144640512</v>
      </c>
      <c r="W23" s="1585">
        <v>526.14144640512</v>
      </c>
      <c r="X23" s="1585">
        <v>526.14144640512</v>
      </c>
      <c r="Y23" s="1603">
        <v>1064.57113211904</v>
      </c>
      <c r="Z23" s="1603">
        <v>1064.57113211904</v>
      </c>
      <c r="AA23" s="1585">
        <v>492.24638631168</v>
      </c>
      <c r="AB23" s="1585">
        <v>612.05671957248</v>
      </c>
      <c r="AC23" s="1585">
        <v>612.05671957248</v>
      </c>
      <c r="AD23" s="1585">
        <v>612.05671957248</v>
      </c>
      <c r="AE23" s="1608">
        <v>286.377721471184</v>
      </c>
    </row>
    <row r="24" spans="1:31">
      <c r="A24" s="1590"/>
      <c r="B24" s="1593">
        <v>6</v>
      </c>
      <c r="C24" s="1592">
        <v>478.52451908352</v>
      </c>
      <c r="D24" s="1592">
        <v>305.87475679488</v>
      </c>
      <c r="E24" s="1592">
        <v>479.7533430144</v>
      </c>
      <c r="F24" s="1592">
        <v>580.46761906176</v>
      </c>
      <c r="G24" s="1592">
        <v>514.46761906176</v>
      </c>
      <c r="H24" s="1592">
        <v>737.294358528</v>
      </c>
      <c r="I24" s="1592">
        <v>737.294358528</v>
      </c>
      <c r="J24" s="1592">
        <v>486.40947264</v>
      </c>
      <c r="K24" s="1592">
        <v>317.03657416704</v>
      </c>
      <c r="L24" s="1592">
        <v>433.1604356352</v>
      </c>
      <c r="M24" s="1585">
        <v>300.14024511744</v>
      </c>
      <c r="N24" s="1585">
        <v>300.14024511744</v>
      </c>
      <c r="O24" s="1585">
        <v>300.14024511744</v>
      </c>
      <c r="P24" s="1585">
        <v>300.14024511744</v>
      </c>
      <c r="Q24" s="1585">
        <v>482.3133928704</v>
      </c>
      <c r="R24" s="1585">
        <v>596.59401844224</v>
      </c>
      <c r="S24" s="1585">
        <v>486.40947264</v>
      </c>
      <c r="T24" s="1585">
        <v>486.40947264</v>
      </c>
      <c r="U24" s="1585">
        <v>486.40947264</v>
      </c>
      <c r="V24" s="1585">
        <v>559.52449652736</v>
      </c>
      <c r="W24" s="1585">
        <v>559.52449652736</v>
      </c>
      <c r="X24" s="1585">
        <v>559.52449652736</v>
      </c>
      <c r="Y24" s="1603">
        <v>1120.89222895104</v>
      </c>
      <c r="Z24" s="1603">
        <v>1120.89222895104</v>
      </c>
      <c r="AA24" s="1585">
        <v>525.62943643392</v>
      </c>
      <c r="AB24" s="1585">
        <v>656.9087930496</v>
      </c>
      <c r="AC24" s="1585">
        <v>656.9087930496</v>
      </c>
      <c r="AD24" s="1585">
        <v>656.9087930496</v>
      </c>
      <c r="AE24" s="1608">
        <v>302.466357508891</v>
      </c>
    </row>
    <row r="25" spans="1:31">
      <c r="A25" s="1590"/>
      <c r="B25" s="1593">
        <v>6.5</v>
      </c>
      <c r="C25" s="1592">
        <v>512.93158914816</v>
      </c>
      <c r="D25" s="1592">
        <v>326.76476361984</v>
      </c>
      <c r="E25" s="1592">
        <v>480.47015697408</v>
      </c>
      <c r="F25" s="1592">
        <v>623.4467489536</v>
      </c>
      <c r="G25" s="1592">
        <v>551.9467489536</v>
      </c>
      <c r="H25" s="1592">
        <v>787.36893371136</v>
      </c>
      <c r="I25" s="1592">
        <v>787.36893371136</v>
      </c>
      <c r="J25" s="1592">
        <v>515.5940409984</v>
      </c>
      <c r="K25" s="1592">
        <v>333.72809922816</v>
      </c>
      <c r="L25" s="1592">
        <v>459.2729441664</v>
      </c>
      <c r="M25" s="1585">
        <v>317.13897616128</v>
      </c>
      <c r="N25" s="1585">
        <v>317.13897616128</v>
      </c>
      <c r="O25" s="1585">
        <v>317.13897616128</v>
      </c>
      <c r="P25" s="1585">
        <v>317.13897616128</v>
      </c>
      <c r="Q25" s="1585">
        <v>510.4739412864</v>
      </c>
      <c r="R25" s="1585">
        <v>631.00108850688</v>
      </c>
      <c r="S25" s="1585">
        <v>515.5940409984</v>
      </c>
      <c r="T25" s="1585">
        <v>515.5940409984</v>
      </c>
      <c r="U25" s="1585">
        <v>515.5940409984</v>
      </c>
      <c r="V25" s="1585">
        <v>592.9075466496</v>
      </c>
      <c r="W25" s="1585">
        <v>592.9075466496</v>
      </c>
      <c r="X25" s="1585">
        <v>592.9075466496</v>
      </c>
      <c r="Y25" s="1603">
        <v>1177.21332578304</v>
      </c>
      <c r="Z25" s="1603">
        <v>1177.21332578304</v>
      </c>
      <c r="AA25" s="1585">
        <v>559.01248655616</v>
      </c>
      <c r="AB25" s="1585">
        <v>701.76086652672</v>
      </c>
      <c r="AC25" s="1585">
        <v>701.76086652672</v>
      </c>
      <c r="AD25" s="1585">
        <v>701.76086652672</v>
      </c>
      <c r="AE25" s="1608">
        <v>318.554993546598</v>
      </c>
    </row>
    <row r="26" spans="1:31">
      <c r="A26" s="1590"/>
      <c r="B26" s="1593">
        <v>7</v>
      </c>
      <c r="C26" s="1592">
        <v>547.3386592128</v>
      </c>
      <c r="D26" s="1592">
        <v>347.6547704448</v>
      </c>
      <c r="E26" s="1592">
        <v>481.18697093376</v>
      </c>
      <c r="F26" s="1592">
        <v>666.42587884544</v>
      </c>
      <c r="G26" s="1592">
        <v>589.42587884544</v>
      </c>
      <c r="H26" s="1592">
        <v>837.44350889472</v>
      </c>
      <c r="I26" s="1592">
        <v>837.44350889472</v>
      </c>
      <c r="J26" s="1592">
        <v>544.7786093568</v>
      </c>
      <c r="K26" s="1592">
        <v>350.41962428928</v>
      </c>
      <c r="L26" s="1592">
        <v>485.3854526976</v>
      </c>
      <c r="M26" s="1585">
        <v>334.13770720512</v>
      </c>
      <c r="N26" s="1585">
        <v>334.13770720512</v>
      </c>
      <c r="O26" s="1585">
        <v>334.13770720512</v>
      </c>
      <c r="P26" s="1585">
        <v>334.13770720512</v>
      </c>
      <c r="Q26" s="1585">
        <v>538.6344897024</v>
      </c>
      <c r="R26" s="1585">
        <v>665.40815857152</v>
      </c>
      <c r="S26" s="1585">
        <v>544.7786093568</v>
      </c>
      <c r="T26" s="1585">
        <v>544.7786093568</v>
      </c>
      <c r="U26" s="1585">
        <v>544.7786093568</v>
      </c>
      <c r="V26" s="1585">
        <v>626.29059677184</v>
      </c>
      <c r="W26" s="1585">
        <v>626.29059677184</v>
      </c>
      <c r="X26" s="1585">
        <v>626.29059677184</v>
      </c>
      <c r="Y26" s="1603">
        <v>1233.53442261504</v>
      </c>
      <c r="Z26" s="1603">
        <v>1233.53442261504</v>
      </c>
      <c r="AA26" s="1585">
        <v>592.3955366784</v>
      </c>
      <c r="AB26" s="1585">
        <v>746.61294000384</v>
      </c>
      <c r="AC26" s="1585">
        <v>746.61294000384</v>
      </c>
      <c r="AD26" s="1585">
        <v>746.61294000384</v>
      </c>
      <c r="AE26" s="1608">
        <v>334.556663984102</v>
      </c>
    </row>
    <row r="27" spans="1:31">
      <c r="A27" s="1590"/>
      <c r="B27" s="1593">
        <v>7.5</v>
      </c>
      <c r="C27" s="1592">
        <v>581.74572927744</v>
      </c>
      <c r="D27" s="1592">
        <v>368.54477726976</v>
      </c>
      <c r="E27" s="1592">
        <v>481.90378489344</v>
      </c>
      <c r="F27" s="1592">
        <v>709.40500873728</v>
      </c>
      <c r="G27" s="1592">
        <v>626.90500873728</v>
      </c>
      <c r="H27" s="1592">
        <v>887.51808407808</v>
      </c>
      <c r="I27" s="1592">
        <v>887.51808407808</v>
      </c>
      <c r="J27" s="1592">
        <v>573.9631777152</v>
      </c>
      <c r="K27" s="1592">
        <v>367.1111493504</v>
      </c>
      <c r="L27" s="1592">
        <v>511.4979612288</v>
      </c>
      <c r="M27" s="1585">
        <v>351.13643824896</v>
      </c>
      <c r="N27" s="1585">
        <v>351.13643824896</v>
      </c>
      <c r="O27" s="1585">
        <v>351.13643824896</v>
      </c>
      <c r="P27" s="1585">
        <v>351.13643824896</v>
      </c>
      <c r="Q27" s="1585">
        <v>566.7950381184</v>
      </c>
      <c r="R27" s="1585">
        <v>699.81522863616</v>
      </c>
      <c r="S27" s="1585">
        <v>573.9631777152</v>
      </c>
      <c r="T27" s="1585">
        <v>573.9631777152</v>
      </c>
      <c r="U27" s="1585">
        <v>573.9631777152</v>
      </c>
      <c r="V27" s="1585">
        <v>659.67364689408</v>
      </c>
      <c r="W27" s="1585">
        <v>659.67364689408</v>
      </c>
      <c r="X27" s="1585">
        <v>659.67364689408</v>
      </c>
      <c r="Y27" s="1603">
        <v>1289.85551944704</v>
      </c>
      <c r="Z27" s="1603">
        <v>1289.85551944704</v>
      </c>
      <c r="AA27" s="1585">
        <v>625.77858680064</v>
      </c>
      <c r="AB27" s="1585">
        <v>791.46501348096</v>
      </c>
      <c r="AC27" s="1585">
        <v>791.46501348096</v>
      </c>
      <c r="AD27" s="1585">
        <v>791.46501348096</v>
      </c>
      <c r="AE27" s="1608">
        <v>350.645300021809</v>
      </c>
    </row>
    <row r="28" spans="1:31">
      <c r="A28" s="1590"/>
      <c r="B28" s="1593">
        <v>8</v>
      </c>
      <c r="C28" s="1592">
        <v>616.15279934208</v>
      </c>
      <c r="D28" s="1592">
        <v>389.43478409472</v>
      </c>
      <c r="E28" s="1592">
        <v>482.62059885312</v>
      </c>
      <c r="F28" s="1592">
        <v>752.38413862912</v>
      </c>
      <c r="G28" s="1592">
        <v>664.38413862912</v>
      </c>
      <c r="H28" s="1592">
        <v>937.59265926144</v>
      </c>
      <c r="I28" s="1592">
        <v>937.59265926144</v>
      </c>
      <c r="J28" s="1592">
        <v>603.1477460736</v>
      </c>
      <c r="K28" s="1592">
        <v>383.80267441152</v>
      </c>
      <c r="L28" s="1592">
        <v>537.61046976</v>
      </c>
      <c r="M28" s="1585">
        <v>368.1351692928</v>
      </c>
      <c r="N28" s="1585">
        <v>368.1351692928</v>
      </c>
      <c r="O28" s="1585">
        <v>368.1351692928</v>
      </c>
      <c r="P28" s="1585">
        <v>368.1351692928</v>
      </c>
      <c r="Q28" s="1585">
        <v>594.9555865344</v>
      </c>
      <c r="R28" s="1585">
        <v>734.2222987008</v>
      </c>
      <c r="S28" s="1585">
        <v>603.1477460736</v>
      </c>
      <c r="T28" s="1585">
        <v>603.1477460736</v>
      </c>
      <c r="U28" s="1585">
        <v>603.1477460736</v>
      </c>
      <c r="V28" s="1585">
        <v>693.05669701632</v>
      </c>
      <c r="W28" s="1585">
        <v>693.05669701632</v>
      </c>
      <c r="X28" s="1585">
        <v>693.05669701632</v>
      </c>
      <c r="Y28" s="1603">
        <v>1346.17661627904</v>
      </c>
      <c r="Z28" s="1603">
        <v>1346.17661627904</v>
      </c>
      <c r="AA28" s="1585">
        <v>659.16163692288</v>
      </c>
      <c r="AB28" s="1585">
        <v>836.31708695808</v>
      </c>
      <c r="AC28" s="1585">
        <v>836.31708695808</v>
      </c>
      <c r="AD28" s="1585">
        <v>836.31708695808</v>
      </c>
      <c r="AE28" s="1608">
        <v>366.907867259923</v>
      </c>
    </row>
    <row r="29" spans="1:31">
      <c r="A29" s="1590"/>
      <c r="B29" s="1593">
        <v>8.5</v>
      </c>
      <c r="C29" s="1592">
        <v>650.55986940672</v>
      </c>
      <c r="D29" s="1592">
        <v>410.32479091968</v>
      </c>
      <c r="E29" s="1592">
        <v>483.3374128128</v>
      </c>
      <c r="F29" s="1592">
        <v>795.36326852096</v>
      </c>
      <c r="G29" s="1592">
        <v>701.86326852096</v>
      </c>
      <c r="H29" s="1592">
        <v>987.6672344448</v>
      </c>
      <c r="I29" s="1592">
        <v>939.43589515776</v>
      </c>
      <c r="J29" s="1592">
        <v>632.332314432</v>
      </c>
      <c r="K29" s="1592">
        <v>400.49419947264</v>
      </c>
      <c r="L29" s="1592">
        <v>563.7229782912</v>
      </c>
      <c r="M29" s="1585">
        <v>385.23630233088</v>
      </c>
      <c r="N29" s="1585">
        <v>385.23630233088</v>
      </c>
      <c r="O29" s="1585">
        <v>385.23630233088</v>
      </c>
      <c r="P29" s="1585">
        <v>385.23630233088</v>
      </c>
      <c r="Q29" s="1585">
        <v>623.1161349504</v>
      </c>
      <c r="R29" s="1585">
        <v>768.62936876544</v>
      </c>
      <c r="S29" s="1585">
        <v>632.332314432</v>
      </c>
      <c r="T29" s="1585">
        <v>632.332314432</v>
      </c>
      <c r="U29" s="1585">
        <v>632.332314432</v>
      </c>
      <c r="V29" s="1585">
        <v>726.43974713856</v>
      </c>
      <c r="W29" s="1585">
        <v>726.43974713856</v>
      </c>
      <c r="X29" s="1585">
        <v>726.43974713856</v>
      </c>
      <c r="Y29" s="1603">
        <v>1402.49771311104</v>
      </c>
      <c r="Z29" s="1603">
        <v>1402.49771311104</v>
      </c>
      <c r="AA29" s="1585">
        <v>692.54468704512</v>
      </c>
      <c r="AB29" s="1585">
        <v>881.1691604352</v>
      </c>
      <c r="AC29" s="1585">
        <v>881.1691604352</v>
      </c>
      <c r="AD29" s="1585">
        <v>881.1691604352</v>
      </c>
      <c r="AE29" s="1608">
        <v>382.909537697427</v>
      </c>
    </row>
    <row r="30" spans="1:31">
      <c r="A30" s="1590"/>
      <c r="B30" s="1593">
        <v>9</v>
      </c>
      <c r="C30" s="1592">
        <v>684.96693947136</v>
      </c>
      <c r="D30" s="1592">
        <v>431.21479774464</v>
      </c>
      <c r="E30" s="1592">
        <v>484.05422677248</v>
      </c>
      <c r="F30" s="1592">
        <v>838.3423984128</v>
      </c>
      <c r="G30" s="1592">
        <v>739.3423984128</v>
      </c>
      <c r="H30" s="1592">
        <v>1037.74180962816</v>
      </c>
      <c r="I30" s="1592">
        <v>941.27913105408</v>
      </c>
      <c r="J30" s="1592">
        <v>661.5168827904</v>
      </c>
      <c r="K30" s="1592">
        <v>417.18572453376</v>
      </c>
      <c r="L30" s="1592">
        <v>589.8354868224</v>
      </c>
      <c r="M30" s="1585">
        <v>402.23503337472</v>
      </c>
      <c r="N30" s="1585">
        <v>402.23503337472</v>
      </c>
      <c r="O30" s="1585">
        <v>402.23503337472</v>
      </c>
      <c r="P30" s="1585">
        <v>402.23503337472</v>
      </c>
      <c r="Q30" s="1585">
        <v>651.2766833664</v>
      </c>
      <c r="R30" s="1585">
        <v>803.03643883008</v>
      </c>
      <c r="S30" s="1585">
        <v>661.5168827904</v>
      </c>
      <c r="T30" s="1585">
        <v>661.5168827904</v>
      </c>
      <c r="U30" s="1585">
        <v>661.5168827904</v>
      </c>
      <c r="V30" s="1585">
        <v>759.8227972608</v>
      </c>
      <c r="W30" s="1585">
        <v>759.8227972608</v>
      </c>
      <c r="X30" s="1585">
        <v>759.8227972608</v>
      </c>
      <c r="Y30" s="1603">
        <v>1458.81880994304</v>
      </c>
      <c r="Z30" s="1603">
        <v>1458.81880994304</v>
      </c>
      <c r="AA30" s="1585">
        <v>725.92773716736</v>
      </c>
      <c r="AB30" s="1585">
        <v>926.02123391232</v>
      </c>
      <c r="AC30" s="1585">
        <v>926.02123391232</v>
      </c>
      <c r="AD30" s="1585">
        <v>926.02123391232</v>
      </c>
      <c r="AE30" s="1608">
        <v>398.998173735135</v>
      </c>
    </row>
    <row r="31" spans="1:31">
      <c r="A31" s="1590"/>
      <c r="B31" s="1593">
        <v>9.5</v>
      </c>
      <c r="C31" s="1592">
        <v>719.374009536</v>
      </c>
      <c r="D31" s="1592">
        <v>452.1048045696</v>
      </c>
      <c r="E31" s="1592">
        <v>484.77104073216</v>
      </c>
      <c r="F31" s="1592">
        <v>881.32152830464</v>
      </c>
      <c r="G31" s="1592">
        <v>776.82152830464</v>
      </c>
      <c r="H31" s="1594">
        <v>1087.81638481152</v>
      </c>
      <c r="I31" s="1592">
        <v>943.1223669504</v>
      </c>
      <c r="J31" s="1592">
        <v>690.7014511488</v>
      </c>
      <c r="K31" s="1592">
        <v>433.87724959488</v>
      </c>
      <c r="L31" s="1592">
        <v>615.9479953536</v>
      </c>
      <c r="M31" s="1585">
        <v>419.23376441856</v>
      </c>
      <c r="N31" s="1585">
        <v>419.23376441856</v>
      </c>
      <c r="O31" s="1585">
        <v>419.23376441856</v>
      </c>
      <c r="P31" s="1585">
        <v>419.23376441856</v>
      </c>
      <c r="Q31" s="1585">
        <v>679.4372317824</v>
      </c>
      <c r="R31" s="1585">
        <v>837.44350889472</v>
      </c>
      <c r="S31" s="1585">
        <v>690.7014511488</v>
      </c>
      <c r="T31" s="1585">
        <v>690.7014511488</v>
      </c>
      <c r="U31" s="1585">
        <v>690.7014511488</v>
      </c>
      <c r="V31" s="1585">
        <v>793.20584738304</v>
      </c>
      <c r="W31" s="1585">
        <v>793.20584738304</v>
      </c>
      <c r="X31" s="1585">
        <v>793.20584738304</v>
      </c>
      <c r="Y31" s="1603">
        <v>1515.13990677504</v>
      </c>
      <c r="Z31" s="1603">
        <v>1515.13990677504</v>
      </c>
      <c r="AA31" s="1585">
        <v>759.3107872896</v>
      </c>
      <c r="AB31" s="1585">
        <v>970.87330738944</v>
      </c>
      <c r="AC31" s="1585">
        <v>970.87330738944</v>
      </c>
      <c r="AD31" s="1585">
        <v>970.87330738944</v>
      </c>
      <c r="AE31" s="1608">
        <v>414.999844172637</v>
      </c>
    </row>
    <row r="32" spans="1:31">
      <c r="A32" s="1590"/>
      <c r="B32" s="1593">
        <v>10</v>
      </c>
      <c r="C32" s="1592">
        <v>753.78107960064</v>
      </c>
      <c r="D32" s="1592">
        <v>472.99481139456</v>
      </c>
      <c r="E32" s="1592">
        <v>485.48785469184</v>
      </c>
      <c r="F32" s="1592">
        <v>924.30065819648</v>
      </c>
      <c r="G32" s="1592">
        <v>814.30065819648</v>
      </c>
      <c r="H32" s="1594">
        <v>1137.89095999488</v>
      </c>
      <c r="I32" s="1592">
        <v>944.96560284672</v>
      </c>
      <c r="J32" s="1592">
        <v>719.8860195072</v>
      </c>
      <c r="K32" s="1592">
        <v>450.568774656</v>
      </c>
      <c r="L32" s="1592">
        <v>642.0605038848</v>
      </c>
      <c r="M32" s="1585">
        <v>436.2324954624</v>
      </c>
      <c r="N32" s="1585">
        <v>436.2324954624</v>
      </c>
      <c r="O32" s="1585">
        <v>436.2324954624</v>
      </c>
      <c r="P32" s="1585">
        <v>436.2324954624</v>
      </c>
      <c r="Q32" s="1585">
        <v>707.5977801984</v>
      </c>
      <c r="R32" s="1585">
        <v>871.85057895936</v>
      </c>
      <c r="S32" s="1585">
        <v>719.8860195072</v>
      </c>
      <c r="T32" s="1585">
        <v>719.8860195072</v>
      </c>
      <c r="U32" s="1585">
        <v>719.8860195072</v>
      </c>
      <c r="V32" s="1585">
        <v>826.58889750528</v>
      </c>
      <c r="W32" s="1585">
        <v>826.58889750528</v>
      </c>
      <c r="X32" s="1585">
        <v>826.58889750528</v>
      </c>
      <c r="Y32" s="1603">
        <v>1571.46100360704</v>
      </c>
      <c r="Z32" s="1603">
        <v>1571.46100360704</v>
      </c>
      <c r="AA32" s="1585">
        <v>792.69383741184</v>
      </c>
      <c r="AB32" s="1585">
        <v>1015.72538086656</v>
      </c>
      <c r="AC32" s="1585">
        <v>1015.72538086656</v>
      </c>
      <c r="AD32" s="1585">
        <v>1015.72538086656</v>
      </c>
      <c r="AE32" s="1608">
        <v>431.175445810547</v>
      </c>
    </row>
    <row r="33" spans="1:31">
      <c r="A33" s="1590"/>
      <c r="B33" s="1593">
        <v>10.5</v>
      </c>
      <c r="C33" s="1592">
        <v>788.18814966528</v>
      </c>
      <c r="D33" s="1592">
        <v>492.75839628288</v>
      </c>
      <c r="E33" s="1592">
        <v>486.20466865152</v>
      </c>
      <c r="F33" s="1592">
        <v>964.20772826112</v>
      </c>
      <c r="G33" s="1592">
        <v>848.70772826112</v>
      </c>
      <c r="H33" s="1594">
        <v>1187.96553517824</v>
      </c>
      <c r="I33" s="1592">
        <v>946.80883874304</v>
      </c>
      <c r="J33" s="1592">
        <v>744.87210610176</v>
      </c>
      <c r="K33" s="1592">
        <v>538.73689169664</v>
      </c>
      <c r="L33" s="1592">
        <v>668.173012416</v>
      </c>
      <c r="M33" s="1585">
        <v>559.52449652736</v>
      </c>
      <c r="N33" s="1585">
        <v>559.52449652736</v>
      </c>
      <c r="O33" s="1585">
        <v>559.52449652736</v>
      </c>
      <c r="P33" s="1585">
        <v>559.52449652736</v>
      </c>
      <c r="Q33" s="1585">
        <v>732.58386679296</v>
      </c>
      <c r="R33" s="1585">
        <v>902.05916726016</v>
      </c>
      <c r="S33" s="1585">
        <v>744.87210610176</v>
      </c>
      <c r="T33" s="1585">
        <v>744.87210610176</v>
      </c>
      <c r="U33" s="1585">
        <v>744.87210610176</v>
      </c>
      <c r="V33" s="1585">
        <v>859.97194762752</v>
      </c>
      <c r="W33" s="1585">
        <v>859.97194762752</v>
      </c>
      <c r="X33" s="1585">
        <v>859.97194762752</v>
      </c>
      <c r="Y33" s="1603">
        <v>1627.78210043904</v>
      </c>
      <c r="Z33" s="1603">
        <v>1627.78210043904</v>
      </c>
      <c r="AA33" s="1585">
        <v>826.07688753408</v>
      </c>
      <c r="AB33" s="1603">
        <v>1060.57745434368</v>
      </c>
      <c r="AC33" s="1603">
        <v>1060.57745434368</v>
      </c>
      <c r="AD33" s="1603">
        <v>1060.57745434368</v>
      </c>
      <c r="AE33" s="1608">
        <v>528.663883639031</v>
      </c>
    </row>
    <row r="34" spans="1:31">
      <c r="A34" s="1590"/>
      <c r="B34" s="1593">
        <v>11</v>
      </c>
      <c r="C34" s="1592">
        <v>822.59521972992</v>
      </c>
      <c r="D34" s="1592">
        <v>512.5219811712</v>
      </c>
      <c r="E34" s="1592">
        <v>486.9214826112</v>
      </c>
      <c r="F34" s="1592">
        <v>1004.11479832576</v>
      </c>
      <c r="G34" s="1592">
        <v>883.11479832576</v>
      </c>
      <c r="H34" s="1594">
        <v>1238.0401103616</v>
      </c>
      <c r="I34" s="1592">
        <v>948.65207463936</v>
      </c>
      <c r="J34" s="1592">
        <v>769.85819269632</v>
      </c>
      <c r="K34" s="1592">
        <v>558.19327060224</v>
      </c>
      <c r="L34" s="1592">
        <v>694.2855209472</v>
      </c>
      <c r="M34" s="1585">
        <v>581.95053326592</v>
      </c>
      <c r="N34" s="1585">
        <v>581.95053326592</v>
      </c>
      <c r="O34" s="1585">
        <v>581.95053326592</v>
      </c>
      <c r="P34" s="1585">
        <v>581.95053326592</v>
      </c>
      <c r="Q34" s="1585">
        <v>757.56995338752</v>
      </c>
      <c r="R34" s="1585">
        <v>932.26775556096</v>
      </c>
      <c r="S34" s="1585">
        <v>769.85819269632</v>
      </c>
      <c r="T34" s="1585">
        <v>769.85819269632</v>
      </c>
      <c r="U34" s="1585">
        <v>769.85819269632</v>
      </c>
      <c r="V34" s="1585">
        <v>893.35499774976</v>
      </c>
      <c r="W34" s="1585">
        <v>893.35499774976</v>
      </c>
      <c r="X34" s="1585">
        <v>893.35499774976</v>
      </c>
      <c r="Y34" s="1603">
        <v>1684.10319727104</v>
      </c>
      <c r="Z34" s="1603">
        <v>1684.10319727104</v>
      </c>
      <c r="AA34" s="1585">
        <v>859.45993765632</v>
      </c>
      <c r="AB34" s="1603">
        <v>1105.4295278208</v>
      </c>
      <c r="AC34" s="1603">
        <v>1105.4295278208</v>
      </c>
      <c r="AD34" s="1603">
        <v>1105.4295278208</v>
      </c>
      <c r="AE34" s="1608">
        <v>536.577753257579</v>
      </c>
    </row>
    <row r="35" spans="1:31">
      <c r="A35" s="1590"/>
      <c r="B35" s="1593">
        <v>11.5</v>
      </c>
      <c r="C35" s="1592">
        <v>857.00228979456</v>
      </c>
      <c r="D35" s="1592">
        <v>513.0339911424</v>
      </c>
      <c r="E35" s="1592">
        <v>487.63829657088</v>
      </c>
      <c r="F35" s="1592">
        <v>1044.0218683904</v>
      </c>
      <c r="G35" s="1592">
        <v>917.5218683904</v>
      </c>
      <c r="H35" s="1594">
        <v>1288.11468554496</v>
      </c>
      <c r="I35" s="1592">
        <v>950.49531053568</v>
      </c>
      <c r="J35" s="1592">
        <v>794.84427929088</v>
      </c>
      <c r="K35" s="1592">
        <v>577.64964950784</v>
      </c>
      <c r="L35" s="1592">
        <v>720.3980294784</v>
      </c>
      <c r="M35" s="1585">
        <v>604.37657000448</v>
      </c>
      <c r="N35" s="1585">
        <v>604.37657000448</v>
      </c>
      <c r="O35" s="1585">
        <v>604.37657000448</v>
      </c>
      <c r="P35" s="1585">
        <v>604.37657000448</v>
      </c>
      <c r="Q35" s="1585">
        <v>782.55603998208</v>
      </c>
      <c r="R35" s="1585">
        <v>962.47634386176</v>
      </c>
      <c r="S35" s="1585">
        <v>794.84427929088</v>
      </c>
      <c r="T35" s="1585">
        <v>794.84427929088</v>
      </c>
      <c r="U35" s="1585">
        <v>794.84427929088</v>
      </c>
      <c r="V35" s="1585">
        <v>926.738047872</v>
      </c>
      <c r="W35" s="1585">
        <v>926.738047872</v>
      </c>
      <c r="X35" s="1585">
        <v>926.738047872</v>
      </c>
      <c r="Y35" s="1603">
        <v>1740.42429410304</v>
      </c>
      <c r="Z35" s="1603">
        <v>1740.42429410304</v>
      </c>
      <c r="AA35" s="1585">
        <v>892.84298777856</v>
      </c>
      <c r="AB35" s="1603">
        <v>1150.28160129792</v>
      </c>
      <c r="AC35" s="1603">
        <v>1150.28160129792</v>
      </c>
      <c r="AD35" s="1603">
        <v>1150.28160129792</v>
      </c>
      <c r="AE35" s="1608">
        <v>544.491622876128</v>
      </c>
    </row>
    <row r="36" spans="1:31">
      <c r="A36" s="1590"/>
      <c r="B36" s="1593">
        <v>12</v>
      </c>
      <c r="C36" s="1592">
        <v>891.4093598592</v>
      </c>
      <c r="D36" s="1592">
        <v>513.5460011136</v>
      </c>
      <c r="E36" s="1592">
        <v>488.35511053056</v>
      </c>
      <c r="F36" s="1592">
        <v>1083.92893845504</v>
      </c>
      <c r="G36" s="1592">
        <v>951.92893845504</v>
      </c>
      <c r="H36" s="1594">
        <v>1338.18926072832</v>
      </c>
      <c r="I36" s="1592">
        <v>952.338546432</v>
      </c>
      <c r="J36" s="1592">
        <v>819.83036588544</v>
      </c>
      <c r="K36" s="1592">
        <v>597.10602841344</v>
      </c>
      <c r="L36" s="1592">
        <v>746.5105380096</v>
      </c>
      <c r="M36" s="1585">
        <v>626.80260674304</v>
      </c>
      <c r="N36" s="1585">
        <v>626.80260674304</v>
      </c>
      <c r="O36" s="1585">
        <v>626.80260674304</v>
      </c>
      <c r="P36" s="1585">
        <v>626.80260674304</v>
      </c>
      <c r="Q36" s="1585">
        <v>807.54212657664</v>
      </c>
      <c r="R36" s="1585">
        <v>992.68493216256</v>
      </c>
      <c r="S36" s="1585">
        <v>819.83036588544</v>
      </c>
      <c r="T36" s="1585">
        <v>819.83036588544</v>
      </c>
      <c r="U36" s="1585">
        <v>819.83036588544</v>
      </c>
      <c r="V36" s="1585">
        <v>960.12109799424</v>
      </c>
      <c r="W36" s="1585">
        <v>960.12109799424</v>
      </c>
      <c r="X36" s="1585">
        <v>960.12109799424</v>
      </c>
      <c r="Y36" s="1603">
        <v>1796.74539093504</v>
      </c>
      <c r="Z36" s="1603">
        <v>1796.74539093504</v>
      </c>
      <c r="AA36" s="1585">
        <v>926.2260379008</v>
      </c>
      <c r="AB36" s="1603">
        <v>1195.13367477504</v>
      </c>
      <c r="AC36" s="1603">
        <v>1195.13367477504</v>
      </c>
      <c r="AD36" s="1603">
        <v>1195.13367477504</v>
      </c>
      <c r="AE36" s="1608">
        <v>552.318526894471</v>
      </c>
    </row>
    <row r="37" spans="1:31">
      <c r="A37" s="1590"/>
      <c r="B37" s="1593">
        <v>12.5</v>
      </c>
      <c r="C37" s="1592">
        <v>925.81642992384</v>
      </c>
      <c r="D37" s="1592">
        <v>514.0580110848</v>
      </c>
      <c r="E37" s="1592">
        <v>489.07192449024</v>
      </c>
      <c r="F37" s="1592">
        <v>1091.27217435136</v>
      </c>
      <c r="G37" s="1592">
        <v>953.77217435136</v>
      </c>
      <c r="H37" s="1594">
        <v>1388.26383591168</v>
      </c>
      <c r="I37" s="1592">
        <v>954.18178232832</v>
      </c>
      <c r="J37" s="1592">
        <v>844.81645248</v>
      </c>
      <c r="K37" s="1592">
        <v>616.56240731904</v>
      </c>
      <c r="L37" s="1592">
        <v>772.6230465408</v>
      </c>
      <c r="M37" s="1585">
        <v>649.2286434816</v>
      </c>
      <c r="N37" s="1585">
        <v>649.2286434816</v>
      </c>
      <c r="O37" s="1585">
        <v>649.2286434816</v>
      </c>
      <c r="P37" s="1585">
        <v>649.2286434816</v>
      </c>
      <c r="Q37" s="1585">
        <v>832.5282131712</v>
      </c>
      <c r="R37" s="1585">
        <v>1022.89352046336</v>
      </c>
      <c r="S37" s="1585">
        <v>844.81645248</v>
      </c>
      <c r="T37" s="1585">
        <v>844.81645248</v>
      </c>
      <c r="U37" s="1585">
        <v>844.81645248</v>
      </c>
      <c r="V37" s="1585">
        <v>993.50414811648</v>
      </c>
      <c r="W37" s="1585">
        <v>993.50414811648</v>
      </c>
      <c r="X37" s="1585">
        <v>993.50414811648</v>
      </c>
      <c r="Y37" s="1603">
        <v>1853.06648776704</v>
      </c>
      <c r="Z37" s="1603">
        <v>1853.06648776704</v>
      </c>
      <c r="AA37" s="1585">
        <v>959.60908802304</v>
      </c>
      <c r="AB37" s="1603">
        <v>1239.98574825216</v>
      </c>
      <c r="AC37" s="1603">
        <v>1239.98574825216</v>
      </c>
      <c r="AD37" s="1603">
        <v>1239.98574825216</v>
      </c>
      <c r="AE37" s="1608">
        <v>560.23239651302</v>
      </c>
    </row>
    <row r="38" spans="1:31">
      <c r="A38" s="1590"/>
      <c r="B38" s="1593">
        <v>13</v>
      </c>
      <c r="C38" s="1592">
        <v>960.22349998848</v>
      </c>
      <c r="D38" s="1592">
        <v>514.570021056</v>
      </c>
      <c r="E38" s="1592">
        <v>489.78873844992</v>
      </c>
      <c r="F38" s="1592">
        <v>1098.61541024768</v>
      </c>
      <c r="G38" s="1592">
        <v>955.61541024768</v>
      </c>
      <c r="H38" s="1594">
        <v>1388.87824787712</v>
      </c>
      <c r="I38" s="1592">
        <v>956.02501822464</v>
      </c>
      <c r="J38" s="1592">
        <v>869.80253907456</v>
      </c>
      <c r="K38" s="1592">
        <v>636.01878622464</v>
      </c>
      <c r="L38" s="1592">
        <v>798.735555072</v>
      </c>
      <c r="M38" s="1585">
        <v>671.65468022016</v>
      </c>
      <c r="N38" s="1585">
        <v>671.65468022016</v>
      </c>
      <c r="O38" s="1585">
        <v>671.65468022016</v>
      </c>
      <c r="P38" s="1585">
        <v>671.65468022016</v>
      </c>
      <c r="Q38" s="1585">
        <v>857.51429976576</v>
      </c>
      <c r="R38" s="1603">
        <v>1053.10210876416</v>
      </c>
      <c r="S38" s="1585">
        <v>869.80253907456</v>
      </c>
      <c r="T38" s="1585">
        <v>869.80253907456</v>
      </c>
      <c r="U38" s="1585">
        <v>869.80253907456</v>
      </c>
      <c r="V38" s="1585">
        <v>1026.88719823872</v>
      </c>
      <c r="W38" s="1585">
        <v>1026.88719823872</v>
      </c>
      <c r="X38" s="1585">
        <v>1026.88719823872</v>
      </c>
      <c r="Y38" s="1603">
        <v>1909.38758459904</v>
      </c>
      <c r="Z38" s="1603">
        <v>1909.38758459904</v>
      </c>
      <c r="AA38" s="1585">
        <v>992.99213814528</v>
      </c>
      <c r="AB38" s="1603">
        <v>1284.83782172928</v>
      </c>
      <c r="AC38" s="1603">
        <v>1284.83782172928</v>
      </c>
      <c r="AD38" s="1603">
        <v>1284.83782172928</v>
      </c>
      <c r="AE38" s="1608">
        <v>568.059300531363</v>
      </c>
    </row>
    <row r="39" spans="1:31">
      <c r="A39" s="1590"/>
      <c r="B39" s="1593">
        <v>13.5</v>
      </c>
      <c r="C39" s="1592">
        <v>994.63057005312</v>
      </c>
      <c r="D39" s="1592">
        <v>515.0820310272</v>
      </c>
      <c r="E39" s="1592">
        <v>490.5055524096</v>
      </c>
      <c r="F39" s="1592">
        <v>1105.958646144</v>
      </c>
      <c r="G39" s="1592">
        <v>957.458646144</v>
      </c>
      <c r="H39" s="1594">
        <v>1389.49265984256</v>
      </c>
      <c r="I39" s="1592">
        <v>957.86825412096</v>
      </c>
      <c r="J39" s="1592">
        <v>894.78862566912</v>
      </c>
      <c r="K39" s="1592">
        <v>655.47516513024</v>
      </c>
      <c r="L39" s="1592">
        <v>824.8480636032</v>
      </c>
      <c r="M39" s="1585">
        <v>694.08071695872</v>
      </c>
      <c r="N39" s="1585">
        <v>694.08071695872</v>
      </c>
      <c r="O39" s="1585">
        <v>694.08071695872</v>
      </c>
      <c r="P39" s="1585">
        <v>694.08071695872</v>
      </c>
      <c r="Q39" s="1585">
        <v>882.50038636032</v>
      </c>
      <c r="R39" s="1603">
        <v>1083.31069706496</v>
      </c>
      <c r="S39" s="1585">
        <v>894.78862566912</v>
      </c>
      <c r="T39" s="1585">
        <v>894.78862566912</v>
      </c>
      <c r="U39" s="1585">
        <v>894.78862566912</v>
      </c>
      <c r="V39" s="1603">
        <v>1060.27024836096</v>
      </c>
      <c r="W39" s="1603">
        <v>1060.27024836096</v>
      </c>
      <c r="X39" s="1603">
        <v>1060.27024836096</v>
      </c>
      <c r="Y39" s="1603">
        <v>1965.70868143104</v>
      </c>
      <c r="Z39" s="1603">
        <v>1965.70868143104</v>
      </c>
      <c r="AA39" s="1585">
        <v>1026.37518826752</v>
      </c>
      <c r="AB39" s="1603">
        <v>1329.6898952064</v>
      </c>
      <c r="AC39" s="1603">
        <v>1329.6898952064</v>
      </c>
      <c r="AD39" s="1603">
        <v>1329.6898952064</v>
      </c>
      <c r="AE39" s="1608">
        <v>575.973170149911</v>
      </c>
    </row>
    <row r="40" spans="1:31">
      <c r="A40" s="1590"/>
      <c r="B40" s="1593">
        <v>14</v>
      </c>
      <c r="C40" s="1592">
        <v>1029.03764011776</v>
      </c>
      <c r="D40" s="1592">
        <v>515.5940409984</v>
      </c>
      <c r="E40" s="1592">
        <v>491.22236636928</v>
      </c>
      <c r="F40" s="1592">
        <v>1113.30188204032</v>
      </c>
      <c r="G40" s="1592">
        <v>959.30188204032</v>
      </c>
      <c r="H40" s="1594">
        <v>1390.107071808</v>
      </c>
      <c r="I40" s="1592">
        <v>959.71149001728</v>
      </c>
      <c r="J40" s="1592">
        <v>919.77471226368</v>
      </c>
      <c r="K40" s="1592">
        <v>674.93154403584</v>
      </c>
      <c r="L40" s="1592">
        <v>825.76968155136</v>
      </c>
      <c r="M40" s="1585">
        <v>695.20713889536</v>
      </c>
      <c r="N40" s="1585">
        <v>695.20713889536</v>
      </c>
      <c r="O40" s="1585">
        <v>695.20713889536</v>
      </c>
      <c r="P40" s="1585">
        <v>695.20713889536</v>
      </c>
      <c r="Q40" s="1585">
        <v>907.48647295488</v>
      </c>
      <c r="R40" s="1603">
        <v>1113.51928536576</v>
      </c>
      <c r="S40" s="1585">
        <v>919.77471226368</v>
      </c>
      <c r="T40" s="1585">
        <v>919.77471226368</v>
      </c>
      <c r="U40" s="1585">
        <v>919.77471226368</v>
      </c>
      <c r="V40" s="1603">
        <v>1093.6532984832</v>
      </c>
      <c r="W40" s="1603">
        <v>1093.6532984832</v>
      </c>
      <c r="X40" s="1603">
        <v>1093.6532984832</v>
      </c>
      <c r="Y40" s="1603">
        <v>1968.98554524672</v>
      </c>
      <c r="Z40" s="1603">
        <v>1968.98554524672</v>
      </c>
      <c r="AA40" s="1603">
        <v>1059.75823838976</v>
      </c>
      <c r="AB40" s="1603">
        <v>1374.54196868352</v>
      </c>
      <c r="AC40" s="1603">
        <v>1374.54196868352</v>
      </c>
      <c r="AD40" s="1603">
        <v>1374.54196868352</v>
      </c>
      <c r="AE40" s="1608">
        <v>583.800074168255</v>
      </c>
    </row>
    <row r="41" spans="1:31">
      <c r="A41" s="1590"/>
      <c r="B41" s="1593">
        <v>14.5</v>
      </c>
      <c r="C41" s="1594">
        <v>1063.4447101824</v>
      </c>
      <c r="D41" s="1592">
        <v>516.1060509696</v>
      </c>
      <c r="E41" s="1592">
        <v>491.93918032896</v>
      </c>
      <c r="F41" s="1592">
        <v>1120.64511793664</v>
      </c>
      <c r="G41" s="1592">
        <v>961.14511793664</v>
      </c>
      <c r="H41" s="1594">
        <v>1390.72148377344</v>
      </c>
      <c r="I41" s="1592">
        <v>961.5547259136</v>
      </c>
      <c r="J41" s="1592">
        <v>944.76079885824</v>
      </c>
      <c r="K41" s="1592">
        <v>694.38792294144</v>
      </c>
      <c r="L41" s="1592">
        <v>826.69129949952</v>
      </c>
      <c r="M41" s="1585">
        <v>696.333560832</v>
      </c>
      <c r="N41" s="1585">
        <v>696.333560832</v>
      </c>
      <c r="O41" s="1585">
        <v>696.333560832</v>
      </c>
      <c r="P41" s="1585">
        <v>696.333560832</v>
      </c>
      <c r="Q41" s="1585">
        <v>908.40809090304</v>
      </c>
      <c r="R41" s="1603">
        <v>1143.72787366656</v>
      </c>
      <c r="S41" s="1585">
        <v>921.51554616576</v>
      </c>
      <c r="T41" s="1585">
        <v>921.51554616576</v>
      </c>
      <c r="U41" s="1585">
        <v>921.51554616576</v>
      </c>
      <c r="V41" s="1603">
        <v>1127.03634860544</v>
      </c>
      <c r="W41" s="1603">
        <v>1127.03634860544</v>
      </c>
      <c r="X41" s="1603">
        <v>1127.03634860544</v>
      </c>
      <c r="Y41" s="1603">
        <v>1972.2624090624</v>
      </c>
      <c r="Z41" s="1603">
        <v>1972.2624090624</v>
      </c>
      <c r="AA41" s="1603">
        <v>1093.141288512</v>
      </c>
      <c r="AB41" s="1603">
        <v>1419.39404216064</v>
      </c>
      <c r="AC41" s="1603">
        <v>1419.39404216064</v>
      </c>
      <c r="AD41" s="1603">
        <v>1419.39404216064</v>
      </c>
      <c r="AE41" s="1608">
        <v>591.713943786803</v>
      </c>
    </row>
    <row r="42" spans="1:31">
      <c r="A42" s="1590"/>
      <c r="B42" s="1593">
        <v>15</v>
      </c>
      <c r="C42" s="1594">
        <v>1097.85178024704</v>
      </c>
      <c r="D42" s="1592">
        <v>516.6180609408</v>
      </c>
      <c r="E42" s="1592">
        <v>492.65599428864</v>
      </c>
      <c r="F42" s="1592">
        <v>1127.98835383296</v>
      </c>
      <c r="G42" s="1592">
        <v>962.98835383296</v>
      </c>
      <c r="H42" s="1594">
        <v>1391.33589573888</v>
      </c>
      <c r="I42" s="1592">
        <v>963.39796180992</v>
      </c>
      <c r="J42" s="1592">
        <v>969.7468854528</v>
      </c>
      <c r="K42" s="1592">
        <v>713.84430184704</v>
      </c>
      <c r="L42" s="1592">
        <v>827.61291744768</v>
      </c>
      <c r="M42" s="1585">
        <v>697.45998276864</v>
      </c>
      <c r="N42" s="1585">
        <v>697.45998276864</v>
      </c>
      <c r="O42" s="1585">
        <v>697.45998276864</v>
      </c>
      <c r="P42" s="1585">
        <v>697.45998276864</v>
      </c>
      <c r="Q42" s="1585">
        <v>909.3297088512</v>
      </c>
      <c r="R42" s="1603">
        <v>1144.03507964928</v>
      </c>
      <c r="S42" s="1585">
        <v>923.25638006784</v>
      </c>
      <c r="T42" s="1585">
        <v>923.25638006784</v>
      </c>
      <c r="U42" s="1585">
        <v>923.25638006784</v>
      </c>
      <c r="V42" s="1603">
        <v>1160.41939872768</v>
      </c>
      <c r="W42" s="1603">
        <v>1160.41939872768</v>
      </c>
      <c r="X42" s="1603">
        <v>1160.41939872768</v>
      </c>
      <c r="Y42" s="1603">
        <v>1975.53927287808</v>
      </c>
      <c r="Z42" s="1603">
        <v>1975.53927287808</v>
      </c>
      <c r="AA42" s="1603">
        <v>1126.52433863424</v>
      </c>
      <c r="AB42" s="1603">
        <v>1464.24611563776</v>
      </c>
      <c r="AC42" s="1603">
        <v>1464.24611563776</v>
      </c>
      <c r="AD42" s="1603">
        <v>1464.24611563776</v>
      </c>
      <c r="AE42" s="1608">
        <v>599.540847805146</v>
      </c>
    </row>
    <row r="43" spans="1:31">
      <c r="A43" s="1590"/>
      <c r="B43" s="1593">
        <v>15.5</v>
      </c>
      <c r="C43" s="1594">
        <v>1132.25885031168</v>
      </c>
      <c r="D43" s="1592">
        <v>517.130070912</v>
      </c>
      <c r="E43" s="1592">
        <v>493.37280824832</v>
      </c>
      <c r="F43" s="1592">
        <v>1135.33158972928</v>
      </c>
      <c r="G43" s="1592">
        <v>964.83158972928</v>
      </c>
      <c r="H43" s="1594">
        <v>1391.95030770432</v>
      </c>
      <c r="I43" s="1592">
        <v>965.24119770624</v>
      </c>
      <c r="J43" s="1592">
        <v>970.87330738944</v>
      </c>
      <c r="K43" s="1592">
        <v>733.30068075264</v>
      </c>
      <c r="L43" s="1592">
        <v>828.53453539584</v>
      </c>
      <c r="M43" s="1585">
        <v>698.58640470528</v>
      </c>
      <c r="N43" s="1585">
        <v>698.58640470528</v>
      </c>
      <c r="O43" s="1585">
        <v>698.58640470528</v>
      </c>
      <c r="P43" s="1585">
        <v>698.58640470528</v>
      </c>
      <c r="Q43" s="1585">
        <v>910.25132679936</v>
      </c>
      <c r="R43" s="1603">
        <v>1144.342285632</v>
      </c>
      <c r="S43" s="1585">
        <v>924.99721396992</v>
      </c>
      <c r="T43" s="1585">
        <v>924.99721396992</v>
      </c>
      <c r="U43" s="1585">
        <v>924.99721396992</v>
      </c>
      <c r="V43" s="1603">
        <v>1193.80244884992</v>
      </c>
      <c r="W43" s="1603">
        <v>1193.80244884992</v>
      </c>
      <c r="X43" s="1603">
        <v>1193.80244884992</v>
      </c>
      <c r="Y43" s="1603">
        <v>1978.81613669376</v>
      </c>
      <c r="Z43" s="1603">
        <v>1978.81613669376</v>
      </c>
      <c r="AA43" s="1603">
        <v>1159.90738875648</v>
      </c>
      <c r="AB43" s="1603">
        <v>1468.9566073728</v>
      </c>
      <c r="AC43" s="1603">
        <v>1468.9566073728</v>
      </c>
      <c r="AD43" s="1603">
        <v>1468.9566073728</v>
      </c>
      <c r="AE43" s="1608">
        <v>607.454717423695</v>
      </c>
    </row>
    <row r="44" spans="1:31">
      <c r="A44" s="1590"/>
      <c r="B44" s="1593">
        <v>16</v>
      </c>
      <c r="C44" s="1594">
        <v>1166.66592037632</v>
      </c>
      <c r="D44" s="1592">
        <v>517.6420808832</v>
      </c>
      <c r="E44" s="1592">
        <v>494.089622208</v>
      </c>
      <c r="F44" s="1592">
        <v>1142.6748256256</v>
      </c>
      <c r="G44" s="1592">
        <v>966.6748256256</v>
      </c>
      <c r="H44" s="1594">
        <v>1392.56471966976</v>
      </c>
      <c r="I44" s="1592">
        <v>967.08443360256</v>
      </c>
      <c r="J44" s="1592">
        <v>971.99972932608</v>
      </c>
      <c r="K44" s="1592">
        <v>752.75705965824</v>
      </c>
      <c r="L44" s="1592">
        <v>829.456153344</v>
      </c>
      <c r="M44" s="1585">
        <v>699.71282664192</v>
      </c>
      <c r="N44" s="1585">
        <v>699.71282664192</v>
      </c>
      <c r="O44" s="1585">
        <v>699.71282664192</v>
      </c>
      <c r="P44" s="1585">
        <v>699.71282664192</v>
      </c>
      <c r="Q44" s="1585">
        <v>911.17294474752</v>
      </c>
      <c r="R44" s="1603">
        <v>1144.64949161472</v>
      </c>
      <c r="S44" s="1585">
        <v>926.738047872</v>
      </c>
      <c r="T44" s="1585">
        <v>926.738047872</v>
      </c>
      <c r="U44" s="1585">
        <v>926.738047872</v>
      </c>
      <c r="V44" s="1603">
        <v>1227.18549897216</v>
      </c>
      <c r="W44" s="1603">
        <v>1227.18549897216</v>
      </c>
      <c r="X44" s="1603">
        <v>1227.18549897216</v>
      </c>
      <c r="Y44" s="1603">
        <v>1982.09300050944</v>
      </c>
      <c r="Z44" s="1603">
        <v>1982.09300050944</v>
      </c>
      <c r="AA44" s="1603">
        <v>1193.29043887872</v>
      </c>
      <c r="AB44" s="1603">
        <v>1473.66709910784</v>
      </c>
      <c r="AC44" s="1603">
        <v>1473.66709910784</v>
      </c>
      <c r="AD44" s="1603">
        <v>1473.66709910784</v>
      </c>
      <c r="AE44" s="1608">
        <v>615.281621442037</v>
      </c>
    </row>
    <row r="45" spans="1:31">
      <c r="A45" s="1590"/>
      <c r="B45" s="1593">
        <v>16.5</v>
      </c>
      <c r="C45" s="1594">
        <v>1201.07299044096</v>
      </c>
      <c r="D45" s="1592">
        <v>518.1540908544</v>
      </c>
      <c r="E45" s="1592">
        <v>494.80643616768</v>
      </c>
      <c r="F45" s="1592">
        <v>1150.01806152192</v>
      </c>
      <c r="G45" s="1592">
        <v>968.51806152192</v>
      </c>
      <c r="H45" s="1594">
        <v>1393.1791316352</v>
      </c>
      <c r="I45" s="1592">
        <v>968.92766949888</v>
      </c>
      <c r="J45" s="1592">
        <v>973.12615126272</v>
      </c>
      <c r="K45" s="1592">
        <v>772.21343856384</v>
      </c>
      <c r="L45" s="1592">
        <v>830.37777129216</v>
      </c>
      <c r="M45" s="1585">
        <v>700.83924857856</v>
      </c>
      <c r="N45" s="1585">
        <v>700.83924857856</v>
      </c>
      <c r="O45" s="1585">
        <v>700.83924857856</v>
      </c>
      <c r="P45" s="1585">
        <v>700.83924857856</v>
      </c>
      <c r="Q45" s="1585">
        <v>912.09456269568</v>
      </c>
      <c r="R45" s="1603">
        <v>1144.95669759744</v>
      </c>
      <c r="S45" s="1585">
        <v>928.47888177408</v>
      </c>
      <c r="T45" s="1585">
        <v>928.47888177408</v>
      </c>
      <c r="U45" s="1585">
        <v>928.47888177408</v>
      </c>
      <c r="V45" s="1603">
        <v>1260.5685490944</v>
      </c>
      <c r="W45" s="1603">
        <v>1260.5685490944</v>
      </c>
      <c r="X45" s="1603">
        <v>1260.5685490944</v>
      </c>
      <c r="Y45" s="1603">
        <v>1985.36986432512</v>
      </c>
      <c r="Z45" s="1603">
        <v>1985.36986432512</v>
      </c>
      <c r="AA45" s="1603">
        <v>1226.67348900096</v>
      </c>
      <c r="AB45" s="1603">
        <v>1478.37759084288</v>
      </c>
      <c r="AC45" s="1603">
        <v>1478.37759084288</v>
      </c>
      <c r="AD45" s="1603">
        <v>1478.37759084288</v>
      </c>
      <c r="AE45" s="1608">
        <v>623.195491060586</v>
      </c>
    </row>
    <row r="46" spans="1:31">
      <c r="A46" s="1590"/>
      <c r="B46" s="1593">
        <v>17</v>
      </c>
      <c r="C46" s="1594">
        <v>1235.4800605056</v>
      </c>
      <c r="D46" s="1592">
        <v>518.6661008256</v>
      </c>
      <c r="E46" s="1592">
        <v>495.52325012736</v>
      </c>
      <c r="F46" s="1592">
        <v>1157.36129741824</v>
      </c>
      <c r="G46" s="1592">
        <v>970.36129741824</v>
      </c>
      <c r="H46" s="1594">
        <v>1393.79354360064</v>
      </c>
      <c r="I46" s="1592">
        <v>970.7709053952</v>
      </c>
      <c r="J46" s="1592">
        <v>974.25257319936</v>
      </c>
      <c r="K46" s="1592">
        <v>791.66981746944</v>
      </c>
      <c r="L46" s="1592">
        <v>831.29938924032</v>
      </c>
      <c r="M46" s="1585">
        <v>701.9656705152</v>
      </c>
      <c r="N46" s="1585">
        <v>701.9656705152</v>
      </c>
      <c r="O46" s="1585">
        <v>701.9656705152</v>
      </c>
      <c r="P46" s="1585">
        <v>701.9656705152</v>
      </c>
      <c r="Q46" s="1585">
        <v>913.01618064384</v>
      </c>
      <c r="R46" s="1603">
        <v>1145.26390358016</v>
      </c>
      <c r="S46" s="1585">
        <v>930.21971567616</v>
      </c>
      <c r="T46" s="1585">
        <v>930.21971567616</v>
      </c>
      <c r="U46" s="1585">
        <v>930.21971567616</v>
      </c>
      <c r="V46" s="1603">
        <v>1293.95159921664</v>
      </c>
      <c r="W46" s="1603">
        <v>1293.95159921664</v>
      </c>
      <c r="X46" s="1603">
        <v>1293.95159921664</v>
      </c>
      <c r="Y46" s="1603">
        <v>1988.6467281408</v>
      </c>
      <c r="Z46" s="1603">
        <v>1988.6467281408</v>
      </c>
      <c r="AA46" s="1603">
        <v>1260.0565391232</v>
      </c>
      <c r="AB46" s="1603">
        <v>1483.08808257792</v>
      </c>
      <c r="AC46" s="1603">
        <v>1483.08808257792</v>
      </c>
      <c r="AD46" s="1603">
        <v>1483.08808257792</v>
      </c>
      <c r="AE46" s="1608">
        <v>631.022395078931</v>
      </c>
    </row>
    <row r="47" spans="1:31">
      <c r="A47" s="1590"/>
      <c r="B47" s="1593">
        <v>17.5</v>
      </c>
      <c r="C47" s="1594">
        <v>1269.88713057024</v>
      </c>
      <c r="D47" s="1592">
        <v>519.1781107968</v>
      </c>
      <c r="E47" s="1592">
        <v>496.24006408704</v>
      </c>
      <c r="F47" s="1592">
        <v>1164.70453331456</v>
      </c>
      <c r="G47" s="1592">
        <v>972.20453331456</v>
      </c>
      <c r="H47" s="1594">
        <v>1394.40795556608</v>
      </c>
      <c r="I47" s="1592">
        <v>972.61414129152</v>
      </c>
      <c r="J47" s="1592">
        <v>975.378995136</v>
      </c>
      <c r="K47" s="1592">
        <v>811.12619637504</v>
      </c>
      <c r="L47" s="1592">
        <v>832.22100718848</v>
      </c>
      <c r="M47" s="1585">
        <v>703.09209245184</v>
      </c>
      <c r="N47" s="1585">
        <v>703.09209245184</v>
      </c>
      <c r="O47" s="1585">
        <v>703.09209245184</v>
      </c>
      <c r="P47" s="1585">
        <v>703.09209245184</v>
      </c>
      <c r="Q47" s="1585">
        <v>913.937798592</v>
      </c>
      <c r="R47" s="1603">
        <v>1145.57110956288</v>
      </c>
      <c r="S47" s="1585">
        <v>931.96054957824</v>
      </c>
      <c r="T47" s="1585">
        <v>931.96054957824</v>
      </c>
      <c r="U47" s="1585">
        <v>931.96054957824</v>
      </c>
      <c r="V47" s="1603">
        <v>1327.33464933888</v>
      </c>
      <c r="W47" s="1603">
        <v>1327.33464933888</v>
      </c>
      <c r="X47" s="1603">
        <v>1327.33464933888</v>
      </c>
      <c r="Y47" s="1603">
        <v>1991.92359195648</v>
      </c>
      <c r="Z47" s="1603">
        <v>1991.92359195648</v>
      </c>
      <c r="AA47" s="1603">
        <v>1293.43958924544</v>
      </c>
      <c r="AB47" s="1603">
        <v>1487.79857431296</v>
      </c>
      <c r="AC47" s="1603">
        <v>1487.79857431296</v>
      </c>
      <c r="AD47" s="1603">
        <v>1487.79857431296</v>
      </c>
      <c r="AE47" s="1608">
        <v>638.936264697477</v>
      </c>
    </row>
    <row r="48" spans="1:31">
      <c r="A48" s="1590"/>
      <c r="B48" s="1593">
        <v>18</v>
      </c>
      <c r="C48" s="1594">
        <v>1304.29420063488</v>
      </c>
      <c r="D48" s="1592">
        <v>519.690120768</v>
      </c>
      <c r="E48" s="1592">
        <v>496.95687804672</v>
      </c>
      <c r="F48" s="1592">
        <v>1172.04776921088</v>
      </c>
      <c r="G48" s="1592">
        <v>974.04776921088</v>
      </c>
      <c r="H48" s="1594">
        <v>1395.02236753152</v>
      </c>
      <c r="I48" s="1592">
        <v>974.45737718784</v>
      </c>
      <c r="J48" s="1592">
        <v>976.50541707264</v>
      </c>
      <c r="K48" s="1592">
        <v>830.58257528064</v>
      </c>
      <c r="L48" s="1592">
        <v>833.14262513664</v>
      </c>
      <c r="M48" s="1585">
        <v>704.21851438848</v>
      </c>
      <c r="N48" s="1585">
        <v>704.21851438848</v>
      </c>
      <c r="O48" s="1585">
        <v>704.21851438848</v>
      </c>
      <c r="P48" s="1585">
        <v>704.21851438848</v>
      </c>
      <c r="Q48" s="1585">
        <v>914.85941654016</v>
      </c>
      <c r="R48" s="1603">
        <v>1145.8783155456</v>
      </c>
      <c r="S48" s="1585">
        <v>933.70138348032</v>
      </c>
      <c r="T48" s="1585">
        <v>933.70138348032</v>
      </c>
      <c r="U48" s="1585">
        <v>933.70138348032</v>
      </c>
      <c r="V48" s="1603">
        <v>1360.71769946112</v>
      </c>
      <c r="W48" s="1603">
        <v>1360.71769946112</v>
      </c>
      <c r="X48" s="1603">
        <v>1360.71769946112</v>
      </c>
      <c r="Y48" s="1603">
        <v>1995.20045577216</v>
      </c>
      <c r="Z48" s="1603">
        <v>1995.20045577216</v>
      </c>
      <c r="AA48" s="1603">
        <v>1326.82263936768</v>
      </c>
      <c r="AB48" s="1603">
        <v>1492.509066048</v>
      </c>
      <c r="AC48" s="1603">
        <v>1492.509066048</v>
      </c>
      <c r="AD48" s="1603">
        <v>1492.509066048</v>
      </c>
      <c r="AE48" s="1608">
        <v>646.763168715822</v>
      </c>
    </row>
    <row r="49" spans="1:31">
      <c r="A49" s="1590"/>
      <c r="B49" s="1593">
        <v>18.5</v>
      </c>
      <c r="C49" s="1594">
        <v>1338.70127069952</v>
      </c>
      <c r="D49" s="1592">
        <v>520.2021307392</v>
      </c>
      <c r="E49" s="1592">
        <v>497.6736920064</v>
      </c>
      <c r="F49" s="1592">
        <v>1179.3910051072</v>
      </c>
      <c r="G49" s="1592">
        <v>975.8910051072</v>
      </c>
      <c r="H49" s="1594">
        <v>1395.63677949696</v>
      </c>
      <c r="I49" s="1592">
        <v>976.30061308416</v>
      </c>
      <c r="J49" s="1592">
        <v>977.63183900928</v>
      </c>
      <c r="K49" s="1592">
        <v>831.60659522304</v>
      </c>
      <c r="L49" s="1592">
        <v>834.0642430848</v>
      </c>
      <c r="M49" s="1585">
        <v>705.34493632512</v>
      </c>
      <c r="N49" s="1585">
        <v>705.34493632512</v>
      </c>
      <c r="O49" s="1585">
        <v>705.34493632512</v>
      </c>
      <c r="P49" s="1585">
        <v>705.34493632512</v>
      </c>
      <c r="Q49" s="1585">
        <v>915.78103448832</v>
      </c>
      <c r="R49" s="1603">
        <v>1146.18552152832</v>
      </c>
      <c r="S49" s="1585">
        <v>935.4422173824</v>
      </c>
      <c r="T49" s="1585">
        <v>935.4422173824</v>
      </c>
      <c r="U49" s="1585">
        <v>935.4422173824</v>
      </c>
      <c r="V49" s="1603">
        <v>1368.50025102336</v>
      </c>
      <c r="W49" s="1603">
        <v>1368.50025102336</v>
      </c>
      <c r="X49" s="1603">
        <v>1368.50025102336</v>
      </c>
      <c r="Y49" s="1603">
        <v>1998.47731958784</v>
      </c>
      <c r="Z49" s="1603">
        <v>1998.47731958784</v>
      </c>
      <c r="AA49" s="1603">
        <v>1360.20568948992</v>
      </c>
      <c r="AB49" s="1603">
        <v>1497.21955778304</v>
      </c>
      <c r="AC49" s="1603">
        <v>1497.21955778304</v>
      </c>
      <c r="AD49" s="1603">
        <v>1497.21955778304</v>
      </c>
      <c r="AE49" s="1608">
        <v>654.677038334369</v>
      </c>
    </row>
    <row r="50" spans="1:31">
      <c r="A50" s="1590"/>
      <c r="B50" s="1593">
        <v>19</v>
      </c>
      <c r="C50" s="1594">
        <v>1373.10834076416</v>
      </c>
      <c r="D50" s="1592">
        <v>520.7141407104</v>
      </c>
      <c r="E50" s="1592">
        <v>498.39050596608</v>
      </c>
      <c r="F50" s="1592">
        <v>1186.73424100352</v>
      </c>
      <c r="G50" s="1592">
        <v>977.73424100352</v>
      </c>
      <c r="H50" s="1594">
        <v>1396.2511914624</v>
      </c>
      <c r="I50" s="1592">
        <v>978.14384898048</v>
      </c>
      <c r="J50" s="1592">
        <v>978.75826094592</v>
      </c>
      <c r="K50" s="1592">
        <v>832.63061516544</v>
      </c>
      <c r="L50" s="1592">
        <v>834.98586103296</v>
      </c>
      <c r="M50" s="1585">
        <v>706.47135826176</v>
      </c>
      <c r="N50" s="1585">
        <v>706.47135826176</v>
      </c>
      <c r="O50" s="1585">
        <v>706.47135826176</v>
      </c>
      <c r="P50" s="1585">
        <v>706.47135826176</v>
      </c>
      <c r="Q50" s="1585">
        <v>916.70265243648</v>
      </c>
      <c r="R50" s="1603">
        <v>1146.49272751104</v>
      </c>
      <c r="S50" s="1585">
        <v>937.18305128448</v>
      </c>
      <c r="T50" s="1585">
        <v>937.18305128448</v>
      </c>
      <c r="U50" s="1585">
        <v>937.18305128448</v>
      </c>
      <c r="V50" s="1603">
        <v>1376.2828025856</v>
      </c>
      <c r="W50" s="1603">
        <v>1376.2828025856</v>
      </c>
      <c r="X50" s="1603">
        <v>1376.2828025856</v>
      </c>
      <c r="Y50" s="1603">
        <v>2001.75418340352</v>
      </c>
      <c r="Z50" s="1603">
        <v>2001.75418340352</v>
      </c>
      <c r="AA50" s="1603">
        <v>1393.58873961216</v>
      </c>
      <c r="AB50" s="1603">
        <v>1501.93004951808</v>
      </c>
      <c r="AC50" s="1603">
        <v>1501.93004951808</v>
      </c>
      <c r="AD50" s="1603">
        <v>1501.93004951808</v>
      </c>
      <c r="AE50" s="1608">
        <v>662.590907952918</v>
      </c>
    </row>
    <row r="51" spans="1:31">
      <c r="A51" s="1590"/>
      <c r="B51" s="1595">
        <v>19.5</v>
      </c>
      <c r="C51" s="1594">
        <v>1407.5154108288</v>
      </c>
      <c r="D51" s="1592">
        <v>521.7381606528</v>
      </c>
      <c r="E51" s="1592">
        <v>500.2337418624</v>
      </c>
      <c r="F51" s="1592">
        <v>1193.05345695744</v>
      </c>
      <c r="G51" s="1592">
        <v>978.55345695744</v>
      </c>
      <c r="H51" s="1594">
        <v>1397.48001539328</v>
      </c>
      <c r="I51" s="1592">
        <v>979.57747689984</v>
      </c>
      <c r="J51" s="1592">
        <v>978.9630649344</v>
      </c>
      <c r="K51" s="1592">
        <v>833.5522331136</v>
      </c>
      <c r="L51" s="1592">
        <v>835.0882630272</v>
      </c>
      <c r="M51" s="1585">
        <v>706.573760256</v>
      </c>
      <c r="N51" s="1585">
        <v>706.573760256</v>
      </c>
      <c r="O51" s="1585">
        <v>706.573760256</v>
      </c>
      <c r="P51" s="1585">
        <v>706.573760256</v>
      </c>
      <c r="Q51" s="1585">
        <v>916.70265243648</v>
      </c>
      <c r="R51" s="1603">
        <v>1146.79993349376</v>
      </c>
      <c r="S51" s="1585">
        <v>937.18305128448</v>
      </c>
      <c r="T51" s="1585">
        <v>937.18305128448</v>
      </c>
      <c r="U51" s="1585">
        <v>937.18305128448</v>
      </c>
      <c r="V51" s="1603">
        <v>1376.2828025856</v>
      </c>
      <c r="W51" s="1603">
        <v>1376.2828025856</v>
      </c>
      <c r="X51" s="1603">
        <v>1376.2828025856</v>
      </c>
      <c r="Y51" s="1603">
        <v>2002.67580135168</v>
      </c>
      <c r="Z51" s="1603">
        <v>2002.67580135168</v>
      </c>
      <c r="AA51" s="1603">
        <v>1502.03245151232</v>
      </c>
      <c r="AB51" s="1603">
        <v>1501.93004951808</v>
      </c>
      <c r="AC51" s="1603">
        <v>1501.93004951808</v>
      </c>
      <c r="AD51" s="1603">
        <v>1501.93004951808</v>
      </c>
      <c r="AE51" s="1608">
        <v>678.331681589809</v>
      </c>
    </row>
    <row r="52" spans="1:31">
      <c r="A52" s="1590"/>
      <c r="B52" s="1595">
        <v>20</v>
      </c>
      <c r="C52" s="1594">
        <v>1441.92248089344</v>
      </c>
      <c r="D52" s="1592">
        <v>521.7381606528</v>
      </c>
      <c r="E52" s="1592">
        <v>500.2337418624</v>
      </c>
      <c r="F52" s="1592">
        <v>1198.55345695744</v>
      </c>
      <c r="G52" s="1592">
        <v>978.55345695744</v>
      </c>
      <c r="H52" s="1594">
        <v>1397.48001539328</v>
      </c>
      <c r="I52" s="1592">
        <v>979.57747689984</v>
      </c>
      <c r="J52" s="1592">
        <v>978.9630649344</v>
      </c>
      <c r="K52" s="1592">
        <v>833.5522331136</v>
      </c>
      <c r="L52" s="1592">
        <v>835.0882630272</v>
      </c>
      <c r="M52" s="1585">
        <v>706.573760256</v>
      </c>
      <c r="N52" s="1585">
        <v>706.573760256</v>
      </c>
      <c r="O52" s="1585">
        <v>706.573760256</v>
      </c>
      <c r="P52" s="1585">
        <v>706.573760256</v>
      </c>
      <c r="Q52" s="1585">
        <v>916.70265243648</v>
      </c>
      <c r="R52" s="1603">
        <v>1146.79993349376</v>
      </c>
      <c r="S52" s="1585">
        <v>937.18305128448</v>
      </c>
      <c r="T52" s="1585">
        <v>937.18305128448</v>
      </c>
      <c r="U52" s="1585">
        <v>937.18305128448</v>
      </c>
      <c r="V52" s="1603">
        <v>1376.2828025856</v>
      </c>
      <c r="W52" s="1603">
        <v>1376.2828025856</v>
      </c>
      <c r="X52" s="1603">
        <v>1376.2828025856</v>
      </c>
      <c r="Y52" s="1603">
        <v>2002.67580135168</v>
      </c>
      <c r="Z52" s="1603">
        <v>2002.67580135168</v>
      </c>
      <c r="AA52" s="1603">
        <v>1502.03245151232</v>
      </c>
      <c r="AB52" s="1603">
        <v>1501.93004951808</v>
      </c>
      <c r="AC52" s="1603">
        <v>1501.93004951808</v>
      </c>
      <c r="AD52" s="1603">
        <v>1501.93004951808</v>
      </c>
      <c r="AE52" s="1608">
        <v>678.331681589809</v>
      </c>
    </row>
    <row r="53" spans="1:31">
      <c r="A53" s="1590"/>
      <c r="B53" s="1595">
        <v>20.5</v>
      </c>
      <c r="C53" s="1594">
        <v>1476.32955095808</v>
      </c>
      <c r="D53" s="1592">
        <v>547.850669184</v>
      </c>
      <c r="E53" s="1592">
        <v>525.21982845696</v>
      </c>
      <c r="F53" s="1592">
        <v>1253.00161020416</v>
      </c>
      <c r="G53" s="1592">
        <v>1027.50161020416</v>
      </c>
      <c r="H53" s="1594">
        <v>1467.31817546496</v>
      </c>
      <c r="I53" s="1592">
        <v>1028.52563014656</v>
      </c>
      <c r="J53" s="1592">
        <v>1027.91121818112</v>
      </c>
      <c r="K53" s="1592">
        <v>875.22984476928</v>
      </c>
      <c r="L53" s="1592">
        <v>876.76587468288</v>
      </c>
      <c r="M53" s="1585">
        <v>741.9024482688</v>
      </c>
      <c r="N53" s="1585">
        <v>741.9024482688</v>
      </c>
      <c r="O53" s="1585">
        <v>741.9024482688</v>
      </c>
      <c r="P53" s="1585">
        <v>741.9024482688</v>
      </c>
      <c r="Q53" s="1585">
        <v>962.578745856</v>
      </c>
      <c r="R53" s="1603">
        <v>1204.14505026816</v>
      </c>
      <c r="S53" s="1585">
        <v>984.0831646464</v>
      </c>
      <c r="T53" s="1585">
        <v>984.0831646464</v>
      </c>
      <c r="U53" s="1585">
        <v>984.0831646464</v>
      </c>
      <c r="V53" s="1603">
        <v>1445.09694271488</v>
      </c>
      <c r="W53" s="1603">
        <v>1445.09694271488</v>
      </c>
      <c r="X53" s="1603">
        <v>1445.09694271488</v>
      </c>
      <c r="Y53" s="1603">
        <v>2102.72254972416</v>
      </c>
      <c r="Z53" s="1603">
        <v>2102.72254972416</v>
      </c>
      <c r="AA53" s="1603">
        <v>1577.09311329024</v>
      </c>
      <c r="AB53" s="1603">
        <v>1576.990711296</v>
      </c>
      <c r="AC53" s="1603">
        <v>1576.990711296</v>
      </c>
      <c r="AD53" s="1603">
        <v>1576.990711296</v>
      </c>
      <c r="AE53" s="1608">
        <v>712.161300069096</v>
      </c>
    </row>
    <row r="54" spans="1:31">
      <c r="A54" s="1590"/>
      <c r="B54" s="1595">
        <v>21</v>
      </c>
      <c r="C54" s="1594">
        <v>1510.73662102272</v>
      </c>
      <c r="D54" s="1592">
        <v>547.850669184</v>
      </c>
      <c r="E54" s="1592">
        <v>525.21982845696</v>
      </c>
      <c r="F54" s="1592">
        <v>1258.50161020416</v>
      </c>
      <c r="G54" s="1592">
        <v>1027.50161020416</v>
      </c>
      <c r="H54" s="1594">
        <v>1467.31817546496</v>
      </c>
      <c r="I54" s="1592">
        <v>1028.52563014656</v>
      </c>
      <c r="J54" s="1592">
        <v>1027.91121818112</v>
      </c>
      <c r="K54" s="1592">
        <v>875.22984476928</v>
      </c>
      <c r="L54" s="1592">
        <v>876.76587468288</v>
      </c>
      <c r="M54" s="1585">
        <v>741.9024482688</v>
      </c>
      <c r="N54" s="1585">
        <v>741.9024482688</v>
      </c>
      <c r="O54" s="1585">
        <v>741.9024482688</v>
      </c>
      <c r="P54" s="1585">
        <v>741.9024482688</v>
      </c>
      <c r="Q54" s="1585">
        <v>962.578745856</v>
      </c>
      <c r="R54" s="1603">
        <v>1204.14505026816</v>
      </c>
      <c r="S54" s="1585">
        <v>984.0831646464</v>
      </c>
      <c r="T54" s="1585">
        <v>984.0831646464</v>
      </c>
      <c r="U54" s="1585">
        <v>984.0831646464</v>
      </c>
      <c r="V54" s="1603">
        <v>1445.09694271488</v>
      </c>
      <c r="W54" s="1603">
        <v>1445.09694271488</v>
      </c>
      <c r="X54" s="1603">
        <v>1445.09694271488</v>
      </c>
      <c r="Y54" s="1603">
        <v>2102.72254972416</v>
      </c>
      <c r="Z54" s="1603">
        <v>2102.72254972416</v>
      </c>
      <c r="AA54" s="1603">
        <v>1577.09311329024</v>
      </c>
      <c r="AB54" s="1603">
        <v>1576.990711296</v>
      </c>
      <c r="AC54" s="1603">
        <v>1576.990711296</v>
      </c>
      <c r="AD54" s="1603">
        <v>1576.990711296</v>
      </c>
      <c r="AE54" s="1608">
        <v>712.161300069096</v>
      </c>
    </row>
    <row r="55" spans="1:31">
      <c r="A55" s="1590"/>
      <c r="B55" s="1595">
        <v>21.5</v>
      </c>
      <c r="C55" s="1594">
        <v>1545.14369108736</v>
      </c>
      <c r="D55" s="1592">
        <v>573.9631777152</v>
      </c>
      <c r="E55" s="1592">
        <v>550.20591505152</v>
      </c>
      <c r="F55" s="1594">
        <v>1312.94976345088</v>
      </c>
      <c r="G55" s="1594">
        <v>1076.44976345088</v>
      </c>
      <c r="H55" s="1594">
        <v>1537.15633553664</v>
      </c>
      <c r="I55" s="1594">
        <v>1077.47378339328</v>
      </c>
      <c r="J55" s="1594">
        <v>1076.85937142784</v>
      </c>
      <c r="K55" s="1592">
        <v>916.90745642496</v>
      </c>
      <c r="L55" s="1592">
        <v>918.44348633856</v>
      </c>
      <c r="M55" s="1585">
        <v>777.2311362816</v>
      </c>
      <c r="N55" s="1585">
        <v>777.2311362816</v>
      </c>
      <c r="O55" s="1585">
        <v>777.2311362816</v>
      </c>
      <c r="P55" s="1585">
        <v>777.2311362816</v>
      </c>
      <c r="Q55" s="1585">
        <v>1008.45483927552</v>
      </c>
      <c r="R55" s="1603">
        <v>1261.49016704256</v>
      </c>
      <c r="S55" s="1585">
        <v>1030.98327800832</v>
      </c>
      <c r="T55" s="1585">
        <v>1030.98327800832</v>
      </c>
      <c r="U55" s="1585">
        <v>1030.98327800832</v>
      </c>
      <c r="V55" s="1603">
        <v>1513.91108284416</v>
      </c>
      <c r="W55" s="1603">
        <v>1513.91108284416</v>
      </c>
      <c r="X55" s="1603">
        <v>1513.91108284416</v>
      </c>
      <c r="Y55" s="1603">
        <v>2202.76929809664</v>
      </c>
      <c r="Z55" s="1603">
        <v>2202.76929809664</v>
      </c>
      <c r="AA55" s="1603">
        <v>1652.15377506816</v>
      </c>
      <c r="AB55" s="1603">
        <v>1652.05137307392</v>
      </c>
      <c r="AC55" s="1603">
        <v>1652.05137307392</v>
      </c>
      <c r="AD55" s="1603">
        <v>1652.05137307392</v>
      </c>
      <c r="AE55" s="1608">
        <v>746.077884148586</v>
      </c>
    </row>
    <row r="56" spans="1:31">
      <c r="A56" s="1590"/>
      <c r="B56" s="1595">
        <v>22</v>
      </c>
      <c r="C56" s="1594">
        <v>1579.550761152</v>
      </c>
      <c r="D56" s="1592">
        <v>573.9631777152</v>
      </c>
      <c r="E56" s="1592">
        <v>550.20591505152</v>
      </c>
      <c r="F56" s="1594">
        <v>1318.44976345088</v>
      </c>
      <c r="G56" s="1594">
        <v>1076.44976345088</v>
      </c>
      <c r="H56" s="1594">
        <v>1537.15633553664</v>
      </c>
      <c r="I56" s="1594">
        <v>1077.47378339328</v>
      </c>
      <c r="J56" s="1594">
        <v>1076.85937142784</v>
      </c>
      <c r="K56" s="1592">
        <v>916.90745642496</v>
      </c>
      <c r="L56" s="1592">
        <v>918.44348633856</v>
      </c>
      <c r="M56" s="1585">
        <v>777.2311362816</v>
      </c>
      <c r="N56" s="1585">
        <v>777.2311362816</v>
      </c>
      <c r="O56" s="1585">
        <v>777.2311362816</v>
      </c>
      <c r="P56" s="1585">
        <v>777.2311362816</v>
      </c>
      <c r="Q56" s="1585">
        <v>1008.45483927552</v>
      </c>
      <c r="R56" s="1603">
        <v>1261.49016704256</v>
      </c>
      <c r="S56" s="1585">
        <v>1030.98327800832</v>
      </c>
      <c r="T56" s="1585">
        <v>1030.98327800832</v>
      </c>
      <c r="U56" s="1585">
        <v>1030.98327800832</v>
      </c>
      <c r="V56" s="1603">
        <v>1513.91108284416</v>
      </c>
      <c r="W56" s="1603">
        <v>1513.91108284416</v>
      </c>
      <c r="X56" s="1603">
        <v>1513.91108284416</v>
      </c>
      <c r="Y56" s="1603">
        <v>2202.76929809664</v>
      </c>
      <c r="Z56" s="1603">
        <v>2202.76929809664</v>
      </c>
      <c r="AA56" s="1603">
        <v>1652.15377506816</v>
      </c>
      <c r="AB56" s="1603">
        <v>1652.05137307392</v>
      </c>
      <c r="AC56" s="1603">
        <v>1652.05137307392</v>
      </c>
      <c r="AD56" s="1603">
        <v>1652.05137307392</v>
      </c>
      <c r="AE56" s="1608">
        <v>746.077884148586</v>
      </c>
    </row>
    <row r="57" spans="1:31">
      <c r="A57" s="1590"/>
      <c r="B57" s="1595">
        <v>22.5</v>
      </c>
      <c r="C57" s="1594">
        <v>1613.95783121664</v>
      </c>
      <c r="D57" s="1592">
        <v>600.0756862464</v>
      </c>
      <c r="E57" s="1592">
        <v>575.19200164608</v>
      </c>
      <c r="F57" s="1594">
        <v>1372.8979166976</v>
      </c>
      <c r="G57" s="1594">
        <v>1125.3979166976</v>
      </c>
      <c r="H57" s="1594">
        <v>1606.99449560832</v>
      </c>
      <c r="I57" s="1594">
        <v>1126.42193664</v>
      </c>
      <c r="J57" s="1594">
        <v>1125.80752467456</v>
      </c>
      <c r="K57" s="1592">
        <v>958.58506808064</v>
      </c>
      <c r="L57" s="1592">
        <v>960.12109799424</v>
      </c>
      <c r="M57" s="1585">
        <v>812.5598242944</v>
      </c>
      <c r="N57" s="1585">
        <v>812.5598242944</v>
      </c>
      <c r="O57" s="1585">
        <v>812.5598242944</v>
      </c>
      <c r="P57" s="1585">
        <v>812.5598242944</v>
      </c>
      <c r="Q57" s="1603">
        <v>1054.33093269504</v>
      </c>
      <c r="R57" s="1603">
        <v>1318.83528381696</v>
      </c>
      <c r="S57" s="1603">
        <v>1077.88339137024</v>
      </c>
      <c r="T57" s="1603">
        <v>1077.88339137024</v>
      </c>
      <c r="U57" s="1603">
        <v>1077.88339137024</v>
      </c>
      <c r="V57" s="1603">
        <v>1582.72522297344</v>
      </c>
      <c r="W57" s="1603">
        <v>1582.72522297344</v>
      </c>
      <c r="X57" s="1603">
        <v>1582.72522297344</v>
      </c>
      <c r="Y57" s="1603">
        <v>2302.81604646912</v>
      </c>
      <c r="Z57" s="1603">
        <v>2302.81604646912</v>
      </c>
      <c r="AA57" s="1603">
        <v>1727.21443684608</v>
      </c>
      <c r="AB57" s="1603">
        <v>1727.11203485184</v>
      </c>
      <c r="AC57" s="1603">
        <v>1727.11203485184</v>
      </c>
      <c r="AD57" s="1603">
        <v>1727.11203485184</v>
      </c>
      <c r="AE57" s="1608">
        <v>779.994468228077</v>
      </c>
    </row>
    <row r="58" spans="1:31">
      <c r="A58" s="1590"/>
      <c r="B58" s="1595">
        <v>23</v>
      </c>
      <c r="C58" s="1594">
        <v>1648.36490128128</v>
      </c>
      <c r="D58" s="1592">
        <v>600.0756862464</v>
      </c>
      <c r="E58" s="1592">
        <v>575.19200164608</v>
      </c>
      <c r="F58" s="1594">
        <v>1378.3979166976</v>
      </c>
      <c r="G58" s="1594">
        <v>1125.3979166976</v>
      </c>
      <c r="H58" s="1594">
        <v>1606.99449560832</v>
      </c>
      <c r="I58" s="1594">
        <v>1126.42193664</v>
      </c>
      <c r="J58" s="1594">
        <v>1125.80752467456</v>
      </c>
      <c r="K58" s="1592">
        <v>958.58506808064</v>
      </c>
      <c r="L58" s="1592">
        <v>960.12109799424</v>
      </c>
      <c r="M58" s="1585">
        <v>812.5598242944</v>
      </c>
      <c r="N58" s="1585">
        <v>812.5598242944</v>
      </c>
      <c r="O58" s="1585">
        <v>812.5598242944</v>
      </c>
      <c r="P58" s="1585">
        <v>812.5598242944</v>
      </c>
      <c r="Q58" s="1603">
        <v>1054.33093269504</v>
      </c>
      <c r="R58" s="1603">
        <v>1318.83528381696</v>
      </c>
      <c r="S58" s="1603">
        <v>1077.88339137024</v>
      </c>
      <c r="T58" s="1603">
        <v>1077.88339137024</v>
      </c>
      <c r="U58" s="1603">
        <v>1077.88339137024</v>
      </c>
      <c r="V58" s="1603">
        <v>1582.72522297344</v>
      </c>
      <c r="W58" s="1603">
        <v>1582.72522297344</v>
      </c>
      <c r="X58" s="1603">
        <v>1582.72522297344</v>
      </c>
      <c r="Y58" s="1603">
        <v>2302.81604646912</v>
      </c>
      <c r="Z58" s="1603">
        <v>2302.81604646912</v>
      </c>
      <c r="AA58" s="1603">
        <v>1727.21443684608</v>
      </c>
      <c r="AB58" s="1603">
        <v>1727.11203485184</v>
      </c>
      <c r="AC58" s="1603">
        <v>1727.11203485184</v>
      </c>
      <c r="AD58" s="1603">
        <v>1727.11203485184</v>
      </c>
      <c r="AE58" s="1608">
        <v>779.994468228077</v>
      </c>
    </row>
    <row r="59" spans="1:31">
      <c r="A59" s="1590"/>
      <c r="B59" s="1595">
        <v>23.5</v>
      </c>
      <c r="C59" s="1594">
        <v>1682.77197134592</v>
      </c>
      <c r="D59" s="1592">
        <v>626.1881947776</v>
      </c>
      <c r="E59" s="1592">
        <v>600.17808824064</v>
      </c>
      <c r="F59" s="1594">
        <v>1432.84606994432</v>
      </c>
      <c r="G59" s="1594">
        <v>1174.34606994432</v>
      </c>
      <c r="H59" s="1594">
        <v>1676.83265568</v>
      </c>
      <c r="I59" s="1594">
        <v>1175.37008988672</v>
      </c>
      <c r="J59" s="1594">
        <v>1174.75567792128</v>
      </c>
      <c r="K59" s="1592">
        <v>1000.26267973632</v>
      </c>
      <c r="L59" s="1592">
        <v>1001.79870964992</v>
      </c>
      <c r="M59" s="1585">
        <v>847.8885123072</v>
      </c>
      <c r="N59" s="1585">
        <v>847.8885123072</v>
      </c>
      <c r="O59" s="1585">
        <v>847.8885123072</v>
      </c>
      <c r="P59" s="1585">
        <v>847.8885123072</v>
      </c>
      <c r="Q59" s="1603">
        <v>1100.20702611456</v>
      </c>
      <c r="R59" s="1603">
        <v>1376.18040059136</v>
      </c>
      <c r="S59" s="1603">
        <v>1124.78350473216</v>
      </c>
      <c r="T59" s="1603">
        <v>1124.78350473216</v>
      </c>
      <c r="U59" s="1603">
        <v>1124.78350473216</v>
      </c>
      <c r="V59" s="1603">
        <v>1651.53936310272</v>
      </c>
      <c r="W59" s="1603">
        <v>1651.53936310272</v>
      </c>
      <c r="X59" s="1603">
        <v>1651.53936310272</v>
      </c>
      <c r="Y59" s="1603">
        <v>2402.8627948416</v>
      </c>
      <c r="Z59" s="1603">
        <v>2402.8627948416</v>
      </c>
      <c r="AA59" s="1603">
        <v>1802.275098624</v>
      </c>
      <c r="AB59" s="1603">
        <v>1802.17269662976</v>
      </c>
      <c r="AC59" s="1603">
        <v>1802.17269662976</v>
      </c>
      <c r="AD59" s="1603">
        <v>1802.17269662976</v>
      </c>
      <c r="AE59" s="1608">
        <v>813.911052307567</v>
      </c>
    </row>
    <row r="60" spans="1:31">
      <c r="A60" s="1590"/>
      <c r="B60" s="1595">
        <v>24</v>
      </c>
      <c r="C60" s="1594">
        <v>1717.17904141056</v>
      </c>
      <c r="D60" s="1592">
        <v>626.1881947776</v>
      </c>
      <c r="E60" s="1592">
        <v>600.17808824064</v>
      </c>
      <c r="F60" s="1594">
        <v>1438.34606994432</v>
      </c>
      <c r="G60" s="1594">
        <v>1174.34606994432</v>
      </c>
      <c r="H60" s="1594">
        <v>1676.83265568</v>
      </c>
      <c r="I60" s="1594">
        <v>1175.37008988672</v>
      </c>
      <c r="J60" s="1594">
        <v>1174.75567792128</v>
      </c>
      <c r="K60" s="1592">
        <v>1000.26267973632</v>
      </c>
      <c r="L60" s="1592">
        <v>1001.79870964992</v>
      </c>
      <c r="M60" s="1585">
        <v>847.8885123072</v>
      </c>
      <c r="N60" s="1585">
        <v>847.8885123072</v>
      </c>
      <c r="O60" s="1585">
        <v>847.8885123072</v>
      </c>
      <c r="P60" s="1585">
        <v>847.8885123072</v>
      </c>
      <c r="Q60" s="1603">
        <v>1100.20702611456</v>
      </c>
      <c r="R60" s="1603">
        <v>1376.18040059136</v>
      </c>
      <c r="S60" s="1603">
        <v>1124.78350473216</v>
      </c>
      <c r="T60" s="1603">
        <v>1124.78350473216</v>
      </c>
      <c r="U60" s="1603">
        <v>1124.78350473216</v>
      </c>
      <c r="V60" s="1603">
        <v>1651.53936310272</v>
      </c>
      <c r="W60" s="1603">
        <v>1651.53936310272</v>
      </c>
      <c r="X60" s="1603">
        <v>1651.53936310272</v>
      </c>
      <c r="Y60" s="1603">
        <v>2402.8627948416</v>
      </c>
      <c r="Z60" s="1603">
        <v>2402.8627948416</v>
      </c>
      <c r="AA60" s="1603">
        <v>1802.275098624</v>
      </c>
      <c r="AB60" s="1603">
        <v>1802.17269662976</v>
      </c>
      <c r="AC60" s="1603">
        <v>1802.17269662976</v>
      </c>
      <c r="AD60" s="1603">
        <v>1802.17269662976</v>
      </c>
      <c r="AE60" s="1608">
        <v>813.911052307567</v>
      </c>
    </row>
    <row r="61" spans="1:31">
      <c r="A61" s="1590"/>
      <c r="B61" s="1595">
        <v>24.5</v>
      </c>
      <c r="C61" s="1594">
        <v>1751.5861114752</v>
      </c>
      <c r="D61" s="1592">
        <v>652.3007033088</v>
      </c>
      <c r="E61" s="1592">
        <v>625.1641748352</v>
      </c>
      <c r="F61" s="1594">
        <v>1492.79422319104</v>
      </c>
      <c r="G61" s="1594">
        <v>1223.29422319104</v>
      </c>
      <c r="H61" s="1594">
        <v>1746.67081575168</v>
      </c>
      <c r="I61" s="1594">
        <v>1224.31824313344</v>
      </c>
      <c r="J61" s="1594">
        <v>1223.703831168</v>
      </c>
      <c r="K61" s="1594">
        <v>1041.940291392</v>
      </c>
      <c r="L61" s="1594">
        <v>1043.4763213056</v>
      </c>
      <c r="M61" s="1585">
        <v>883.21720032</v>
      </c>
      <c r="N61" s="1585">
        <v>883.21720032</v>
      </c>
      <c r="O61" s="1585">
        <v>883.21720032</v>
      </c>
      <c r="P61" s="1585">
        <v>883.21720032</v>
      </c>
      <c r="Q61" s="1603">
        <v>1146.08311953408</v>
      </c>
      <c r="R61" s="1603">
        <v>1433.52551736576</v>
      </c>
      <c r="S61" s="1603">
        <v>1171.68361809408</v>
      </c>
      <c r="T61" s="1603">
        <v>1171.68361809408</v>
      </c>
      <c r="U61" s="1603">
        <v>1171.68361809408</v>
      </c>
      <c r="V61" s="1603">
        <v>1720.353503232</v>
      </c>
      <c r="W61" s="1603">
        <v>1720.353503232</v>
      </c>
      <c r="X61" s="1603">
        <v>1720.353503232</v>
      </c>
      <c r="Y61" s="1603">
        <v>2502.90954321408</v>
      </c>
      <c r="Z61" s="1603">
        <v>2502.90954321408</v>
      </c>
      <c r="AA61" s="1603">
        <v>1877.33576040192</v>
      </c>
      <c r="AB61" s="1603">
        <v>1877.23335840768</v>
      </c>
      <c r="AC61" s="1603">
        <v>1877.23335840768</v>
      </c>
      <c r="AD61" s="1603">
        <v>1877.23335840768</v>
      </c>
      <c r="AE61" s="1608">
        <v>847.827636387058</v>
      </c>
    </row>
    <row r="62" spans="1:31">
      <c r="A62" s="1590"/>
      <c r="B62" s="1595">
        <v>25</v>
      </c>
      <c r="C62" s="1594">
        <v>1785.99318153984</v>
      </c>
      <c r="D62" s="1592">
        <v>652.3007033088</v>
      </c>
      <c r="E62" s="1592">
        <v>625.1641748352</v>
      </c>
      <c r="F62" s="1594">
        <v>1498.29422319104</v>
      </c>
      <c r="G62" s="1594">
        <v>1223.29422319104</v>
      </c>
      <c r="H62" s="1594">
        <v>1746.67081575168</v>
      </c>
      <c r="I62" s="1594">
        <v>1224.31824313344</v>
      </c>
      <c r="J62" s="1594">
        <v>1223.703831168</v>
      </c>
      <c r="K62" s="1594">
        <v>1041.940291392</v>
      </c>
      <c r="L62" s="1594">
        <v>1043.4763213056</v>
      </c>
      <c r="M62" s="1585">
        <v>883.21720032</v>
      </c>
      <c r="N62" s="1585">
        <v>883.21720032</v>
      </c>
      <c r="O62" s="1585">
        <v>883.21720032</v>
      </c>
      <c r="P62" s="1585">
        <v>883.21720032</v>
      </c>
      <c r="Q62" s="1603">
        <v>1146.08311953408</v>
      </c>
      <c r="R62" s="1603">
        <v>1433.52551736576</v>
      </c>
      <c r="S62" s="1603">
        <v>1171.68361809408</v>
      </c>
      <c r="T62" s="1603">
        <v>1171.68361809408</v>
      </c>
      <c r="U62" s="1603">
        <v>1171.68361809408</v>
      </c>
      <c r="V62" s="1603">
        <v>1720.353503232</v>
      </c>
      <c r="W62" s="1603">
        <v>1720.353503232</v>
      </c>
      <c r="X62" s="1603">
        <v>1720.353503232</v>
      </c>
      <c r="Y62" s="1603">
        <v>2502.90954321408</v>
      </c>
      <c r="Z62" s="1603">
        <v>2502.90954321408</v>
      </c>
      <c r="AA62" s="1603">
        <v>1877.33576040192</v>
      </c>
      <c r="AB62" s="1603">
        <v>1877.23335840768</v>
      </c>
      <c r="AC62" s="1603">
        <v>1877.23335840768</v>
      </c>
      <c r="AD62" s="1603">
        <v>1877.23335840768</v>
      </c>
      <c r="AE62" s="1608">
        <v>847.827636387058</v>
      </c>
    </row>
    <row r="63" spans="1:31">
      <c r="A63" s="1590"/>
      <c r="B63" s="1595">
        <v>25.5</v>
      </c>
      <c r="C63" s="1594">
        <v>1820.40025160448</v>
      </c>
      <c r="D63" s="1592">
        <v>678.41321184</v>
      </c>
      <c r="E63" s="1592">
        <v>650.15026142976</v>
      </c>
      <c r="F63" s="1594">
        <v>1552.74237643776</v>
      </c>
      <c r="G63" s="1594">
        <v>1272.24237643776</v>
      </c>
      <c r="H63" s="1594">
        <v>1816.50897582336</v>
      </c>
      <c r="I63" s="1594">
        <v>1273.26639638016</v>
      </c>
      <c r="J63" s="1594">
        <v>1272.65198441472</v>
      </c>
      <c r="K63" s="1594">
        <v>1083.61790304768</v>
      </c>
      <c r="L63" s="1594">
        <v>1085.15393296128</v>
      </c>
      <c r="M63" s="1585">
        <v>918.5458883328</v>
      </c>
      <c r="N63" s="1585">
        <v>918.5458883328</v>
      </c>
      <c r="O63" s="1585">
        <v>918.5458883328</v>
      </c>
      <c r="P63" s="1585">
        <v>918.5458883328</v>
      </c>
      <c r="Q63" s="1603">
        <v>1191.9592129536</v>
      </c>
      <c r="R63" s="1603">
        <v>1490.87063414016</v>
      </c>
      <c r="S63" s="1603">
        <v>1218.583731456</v>
      </c>
      <c r="T63" s="1603">
        <v>1218.583731456</v>
      </c>
      <c r="U63" s="1603">
        <v>1218.583731456</v>
      </c>
      <c r="V63" s="1603">
        <v>1789.16764336128</v>
      </c>
      <c r="W63" s="1603">
        <v>1789.16764336128</v>
      </c>
      <c r="X63" s="1603">
        <v>1789.16764336128</v>
      </c>
      <c r="Y63" s="1603">
        <v>2602.95629158656</v>
      </c>
      <c r="Z63" s="1603">
        <v>2602.95629158656</v>
      </c>
      <c r="AA63" s="1603">
        <v>1952.39642217984</v>
      </c>
      <c r="AB63" s="1603">
        <v>1952.2940201856</v>
      </c>
      <c r="AC63" s="1603">
        <v>1952.2940201856</v>
      </c>
      <c r="AD63" s="1603">
        <v>1952.2940201856</v>
      </c>
      <c r="AE63" s="1608">
        <v>881.744220466547</v>
      </c>
    </row>
    <row r="64" spans="1:31">
      <c r="A64" s="1590"/>
      <c r="B64" s="1595">
        <v>26</v>
      </c>
      <c r="C64" s="1594">
        <v>1854.80732166912</v>
      </c>
      <c r="D64" s="1592">
        <v>678.41321184</v>
      </c>
      <c r="E64" s="1592">
        <v>650.15026142976</v>
      </c>
      <c r="F64" s="1594">
        <v>1558.24237643776</v>
      </c>
      <c r="G64" s="1594">
        <v>1272.24237643776</v>
      </c>
      <c r="H64" s="1594">
        <v>1816.50897582336</v>
      </c>
      <c r="I64" s="1594">
        <v>1273.26639638016</v>
      </c>
      <c r="J64" s="1594">
        <v>1272.65198441472</v>
      </c>
      <c r="K64" s="1594">
        <v>1083.61790304768</v>
      </c>
      <c r="L64" s="1594">
        <v>1085.15393296128</v>
      </c>
      <c r="M64" s="1585">
        <v>918.5458883328</v>
      </c>
      <c r="N64" s="1585">
        <v>918.5458883328</v>
      </c>
      <c r="O64" s="1585">
        <v>918.5458883328</v>
      </c>
      <c r="P64" s="1585">
        <v>918.5458883328</v>
      </c>
      <c r="Q64" s="1603">
        <v>1191.9592129536</v>
      </c>
      <c r="R64" s="1603">
        <v>1490.87063414016</v>
      </c>
      <c r="S64" s="1603">
        <v>1218.583731456</v>
      </c>
      <c r="T64" s="1603">
        <v>1218.583731456</v>
      </c>
      <c r="U64" s="1603">
        <v>1218.583731456</v>
      </c>
      <c r="V64" s="1603">
        <v>1789.16764336128</v>
      </c>
      <c r="W64" s="1603">
        <v>1789.16764336128</v>
      </c>
      <c r="X64" s="1603">
        <v>1789.16764336128</v>
      </c>
      <c r="Y64" s="1603">
        <v>2602.95629158656</v>
      </c>
      <c r="Z64" s="1603">
        <v>2602.95629158656</v>
      </c>
      <c r="AA64" s="1603">
        <v>1952.39642217984</v>
      </c>
      <c r="AB64" s="1603">
        <v>1952.2940201856</v>
      </c>
      <c r="AC64" s="1603">
        <v>1952.2940201856</v>
      </c>
      <c r="AD64" s="1603">
        <v>1952.2940201856</v>
      </c>
      <c r="AE64" s="1608">
        <v>881.744220466547</v>
      </c>
    </row>
    <row r="65" spans="1:31">
      <c r="A65" s="1590"/>
      <c r="B65" s="1595">
        <v>26.5</v>
      </c>
      <c r="C65" s="1594">
        <v>1889.21439173376</v>
      </c>
      <c r="D65" s="1592">
        <v>704.5257203712</v>
      </c>
      <c r="E65" s="1592">
        <v>675.13634802432</v>
      </c>
      <c r="F65" s="1594">
        <v>1612.69052968448</v>
      </c>
      <c r="G65" s="1594">
        <v>1321.19052968448</v>
      </c>
      <c r="H65" s="1594">
        <v>1886.34713589504</v>
      </c>
      <c r="I65" s="1594">
        <v>1322.21454962688</v>
      </c>
      <c r="J65" s="1594">
        <v>1321.60013766144</v>
      </c>
      <c r="K65" s="1594">
        <v>1125.29551470336</v>
      </c>
      <c r="L65" s="1594">
        <v>1126.83154461696</v>
      </c>
      <c r="M65" s="1585">
        <v>953.8745763456</v>
      </c>
      <c r="N65" s="1585">
        <v>953.8745763456</v>
      </c>
      <c r="O65" s="1585">
        <v>953.8745763456</v>
      </c>
      <c r="P65" s="1585">
        <v>953.8745763456</v>
      </c>
      <c r="Q65" s="1603">
        <v>1237.83530637312</v>
      </c>
      <c r="R65" s="1603">
        <v>1548.21575091456</v>
      </c>
      <c r="S65" s="1603">
        <v>1265.48384481792</v>
      </c>
      <c r="T65" s="1603">
        <v>1265.48384481792</v>
      </c>
      <c r="U65" s="1603">
        <v>1265.48384481792</v>
      </c>
      <c r="V65" s="1603">
        <v>1857.98178349056</v>
      </c>
      <c r="W65" s="1603">
        <v>1857.98178349056</v>
      </c>
      <c r="X65" s="1603">
        <v>1857.98178349056</v>
      </c>
      <c r="Y65" s="1603">
        <v>2703.00303995904</v>
      </c>
      <c r="Z65" s="1603">
        <v>2703.00303995904</v>
      </c>
      <c r="AA65" s="1603">
        <v>2027.45708395776</v>
      </c>
      <c r="AB65" s="1603">
        <v>2027.35468196352</v>
      </c>
      <c r="AC65" s="1603">
        <v>2027.35468196352</v>
      </c>
      <c r="AD65" s="1603">
        <v>2027.35468196352</v>
      </c>
      <c r="AE65" s="1608">
        <v>915.573838945835</v>
      </c>
    </row>
    <row r="66" spans="1:31">
      <c r="A66" s="1590"/>
      <c r="B66" s="1595">
        <v>27</v>
      </c>
      <c r="C66" s="1594">
        <v>1923.6214617984</v>
      </c>
      <c r="D66" s="1592">
        <v>704.5257203712</v>
      </c>
      <c r="E66" s="1592">
        <v>675.13634802432</v>
      </c>
      <c r="F66" s="1594">
        <v>1618.19052968448</v>
      </c>
      <c r="G66" s="1594">
        <v>1321.19052968448</v>
      </c>
      <c r="H66" s="1594">
        <v>1886.34713589504</v>
      </c>
      <c r="I66" s="1594">
        <v>1322.21454962688</v>
      </c>
      <c r="J66" s="1594">
        <v>1321.60013766144</v>
      </c>
      <c r="K66" s="1594">
        <v>1125.29551470336</v>
      </c>
      <c r="L66" s="1594">
        <v>1126.83154461696</v>
      </c>
      <c r="M66" s="1585">
        <v>953.8745763456</v>
      </c>
      <c r="N66" s="1585">
        <v>953.8745763456</v>
      </c>
      <c r="O66" s="1585">
        <v>953.8745763456</v>
      </c>
      <c r="P66" s="1585">
        <v>953.8745763456</v>
      </c>
      <c r="Q66" s="1603">
        <v>1237.83530637312</v>
      </c>
      <c r="R66" s="1603">
        <v>1548.21575091456</v>
      </c>
      <c r="S66" s="1603">
        <v>1265.48384481792</v>
      </c>
      <c r="T66" s="1603">
        <v>1265.48384481792</v>
      </c>
      <c r="U66" s="1603">
        <v>1265.48384481792</v>
      </c>
      <c r="V66" s="1603">
        <v>1857.98178349056</v>
      </c>
      <c r="W66" s="1603">
        <v>1857.98178349056</v>
      </c>
      <c r="X66" s="1603">
        <v>1857.98178349056</v>
      </c>
      <c r="Y66" s="1603">
        <v>2703.00303995904</v>
      </c>
      <c r="Z66" s="1603">
        <v>2703.00303995904</v>
      </c>
      <c r="AA66" s="1603">
        <v>2027.45708395776</v>
      </c>
      <c r="AB66" s="1603">
        <v>2027.35468196352</v>
      </c>
      <c r="AC66" s="1603">
        <v>2027.35468196352</v>
      </c>
      <c r="AD66" s="1603">
        <v>2027.35468196352</v>
      </c>
      <c r="AE66" s="1608">
        <v>915.573838945835</v>
      </c>
    </row>
    <row r="67" spans="1:31">
      <c r="A67" s="1590"/>
      <c r="B67" s="1595">
        <v>27.5</v>
      </c>
      <c r="C67" s="1594">
        <v>1958.02853186304</v>
      </c>
      <c r="D67" s="1592">
        <v>730.6382289024</v>
      </c>
      <c r="E67" s="1592">
        <v>700.12243461888</v>
      </c>
      <c r="F67" s="1594">
        <v>1672.6386829312</v>
      </c>
      <c r="G67" s="1594">
        <v>1370.1386829312</v>
      </c>
      <c r="H67" s="1594">
        <v>1956.18529596672</v>
      </c>
      <c r="I67" s="1594">
        <v>1371.1627028736</v>
      </c>
      <c r="J67" s="1594">
        <v>1370.54829090816</v>
      </c>
      <c r="K67" s="1594">
        <v>1166.97312635904</v>
      </c>
      <c r="L67" s="1594">
        <v>1168.50915627264</v>
      </c>
      <c r="M67" s="1585">
        <v>989.2032643584</v>
      </c>
      <c r="N67" s="1585">
        <v>989.2032643584</v>
      </c>
      <c r="O67" s="1585">
        <v>989.2032643584</v>
      </c>
      <c r="P67" s="1585">
        <v>989.2032643584</v>
      </c>
      <c r="Q67" s="1603">
        <v>1283.71139979264</v>
      </c>
      <c r="R67" s="1603">
        <v>1605.56086768896</v>
      </c>
      <c r="S67" s="1603">
        <v>1312.38395817984</v>
      </c>
      <c r="T67" s="1603">
        <v>1312.38395817984</v>
      </c>
      <c r="U67" s="1603">
        <v>1312.38395817984</v>
      </c>
      <c r="V67" s="1603">
        <v>1926.79592361984</v>
      </c>
      <c r="W67" s="1603">
        <v>1926.79592361984</v>
      </c>
      <c r="X67" s="1603">
        <v>1926.79592361984</v>
      </c>
      <c r="Y67" s="1603">
        <v>2803.04978833152</v>
      </c>
      <c r="Z67" s="1603">
        <v>2803.04978833152</v>
      </c>
      <c r="AA67" s="1603">
        <v>2102.51774573568</v>
      </c>
      <c r="AB67" s="1603">
        <v>2102.41534374144</v>
      </c>
      <c r="AC67" s="1603">
        <v>2102.41534374144</v>
      </c>
      <c r="AD67" s="1603">
        <v>2102.41534374144</v>
      </c>
      <c r="AE67" s="1608">
        <v>949.490423025325</v>
      </c>
    </row>
    <row r="68" spans="1:31">
      <c r="A68" s="1590"/>
      <c r="B68" s="1595">
        <v>28</v>
      </c>
      <c r="C68" s="1594">
        <v>1992.43560192768</v>
      </c>
      <c r="D68" s="1592">
        <v>730.6382289024</v>
      </c>
      <c r="E68" s="1592">
        <v>700.12243461888</v>
      </c>
      <c r="F68" s="1594">
        <v>1678.1386829312</v>
      </c>
      <c r="G68" s="1594">
        <v>1370.1386829312</v>
      </c>
      <c r="H68" s="1594">
        <v>1956.18529596672</v>
      </c>
      <c r="I68" s="1594">
        <v>1371.1627028736</v>
      </c>
      <c r="J68" s="1594">
        <v>1370.54829090816</v>
      </c>
      <c r="K68" s="1594">
        <v>1166.97312635904</v>
      </c>
      <c r="L68" s="1594">
        <v>1168.50915627264</v>
      </c>
      <c r="M68" s="1585">
        <v>989.2032643584</v>
      </c>
      <c r="N68" s="1585">
        <v>989.2032643584</v>
      </c>
      <c r="O68" s="1585">
        <v>989.2032643584</v>
      </c>
      <c r="P68" s="1585">
        <v>989.2032643584</v>
      </c>
      <c r="Q68" s="1603">
        <v>1283.71139979264</v>
      </c>
      <c r="R68" s="1603">
        <v>1605.56086768896</v>
      </c>
      <c r="S68" s="1603">
        <v>1312.38395817984</v>
      </c>
      <c r="T68" s="1603">
        <v>1312.38395817984</v>
      </c>
      <c r="U68" s="1603">
        <v>1312.38395817984</v>
      </c>
      <c r="V68" s="1603">
        <v>1926.79592361984</v>
      </c>
      <c r="W68" s="1603">
        <v>1926.79592361984</v>
      </c>
      <c r="X68" s="1603">
        <v>1926.79592361984</v>
      </c>
      <c r="Y68" s="1603">
        <v>2803.04978833152</v>
      </c>
      <c r="Z68" s="1603">
        <v>2803.04978833152</v>
      </c>
      <c r="AA68" s="1603">
        <v>2102.51774573568</v>
      </c>
      <c r="AB68" s="1603">
        <v>2102.41534374144</v>
      </c>
      <c r="AC68" s="1603">
        <v>2102.41534374144</v>
      </c>
      <c r="AD68" s="1603">
        <v>2102.41534374144</v>
      </c>
      <c r="AE68" s="1608">
        <v>949.490423025325</v>
      </c>
    </row>
    <row r="69" spans="1:31">
      <c r="A69" s="1590"/>
      <c r="B69" s="1595">
        <v>28.5</v>
      </c>
      <c r="C69" s="1594">
        <v>2026.84267199232</v>
      </c>
      <c r="D69" s="1592">
        <v>756.7507374336</v>
      </c>
      <c r="E69" s="1592">
        <v>725.10852121344</v>
      </c>
      <c r="F69" s="1594">
        <v>1732.58683617792</v>
      </c>
      <c r="G69" s="1594">
        <v>1419.08683617792</v>
      </c>
      <c r="H69" s="1594">
        <v>2026.0234560384</v>
      </c>
      <c r="I69" s="1594">
        <v>1420.11085612032</v>
      </c>
      <c r="J69" s="1594">
        <v>1419.49644415488</v>
      </c>
      <c r="K69" s="1594">
        <v>1208.65073801472</v>
      </c>
      <c r="L69" s="1594">
        <v>1210.18676792832</v>
      </c>
      <c r="M69" s="1603">
        <v>1024.5319523712</v>
      </c>
      <c r="N69" s="1603">
        <v>1024.5319523712</v>
      </c>
      <c r="O69" s="1603">
        <v>1024.5319523712</v>
      </c>
      <c r="P69" s="1603">
        <v>1024.5319523712</v>
      </c>
      <c r="Q69" s="1603">
        <v>1329.58749321216</v>
      </c>
      <c r="R69" s="1603">
        <v>1662.90598446336</v>
      </c>
      <c r="S69" s="1603">
        <v>1359.28407154176</v>
      </c>
      <c r="T69" s="1603">
        <v>1359.28407154176</v>
      </c>
      <c r="U69" s="1603">
        <v>1359.28407154176</v>
      </c>
      <c r="V69" s="1603">
        <v>1995.61006374912</v>
      </c>
      <c r="W69" s="1603">
        <v>1995.61006374912</v>
      </c>
      <c r="X69" s="1603">
        <v>1995.61006374912</v>
      </c>
      <c r="Y69" s="1603">
        <v>2903.096536704</v>
      </c>
      <c r="Z69" s="1603">
        <v>2903.096536704</v>
      </c>
      <c r="AA69" s="1603">
        <v>2177.5784075136</v>
      </c>
      <c r="AB69" s="1603">
        <v>2177.47600551936</v>
      </c>
      <c r="AC69" s="1603">
        <v>2177.47600551936</v>
      </c>
      <c r="AD69" s="1603">
        <v>2177.47600551936</v>
      </c>
      <c r="AE69" s="1608">
        <v>983.407007104816</v>
      </c>
    </row>
    <row r="70" spans="1:31">
      <c r="A70" s="1590"/>
      <c r="B70" s="1595">
        <v>29</v>
      </c>
      <c r="C70" s="1594">
        <v>2061.24974205696</v>
      </c>
      <c r="D70" s="1592">
        <v>756.7507374336</v>
      </c>
      <c r="E70" s="1592">
        <v>725.10852121344</v>
      </c>
      <c r="F70" s="1594">
        <v>1738.08683617792</v>
      </c>
      <c r="G70" s="1594">
        <v>1419.08683617792</v>
      </c>
      <c r="H70" s="1594">
        <v>2026.0234560384</v>
      </c>
      <c r="I70" s="1594">
        <v>1420.11085612032</v>
      </c>
      <c r="J70" s="1594">
        <v>1419.49644415488</v>
      </c>
      <c r="K70" s="1594">
        <v>1208.65073801472</v>
      </c>
      <c r="L70" s="1594">
        <v>1210.18676792832</v>
      </c>
      <c r="M70" s="1603">
        <v>1024.5319523712</v>
      </c>
      <c r="N70" s="1603">
        <v>1024.5319523712</v>
      </c>
      <c r="O70" s="1603">
        <v>1024.5319523712</v>
      </c>
      <c r="P70" s="1603">
        <v>1024.5319523712</v>
      </c>
      <c r="Q70" s="1603">
        <v>1329.58749321216</v>
      </c>
      <c r="R70" s="1603">
        <v>1662.90598446336</v>
      </c>
      <c r="S70" s="1603">
        <v>1359.28407154176</v>
      </c>
      <c r="T70" s="1603">
        <v>1359.28407154176</v>
      </c>
      <c r="U70" s="1603">
        <v>1359.28407154176</v>
      </c>
      <c r="V70" s="1603">
        <v>1995.61006374912</v>
      </c>
      <c r="W70" s="1603">
        <v>1995.61006374912</v>
      </c>
      <c r="X70" s="1603">
        <v>1995.61006374912</v>
      </c>
      <c r="Y70" s="1603">
        <v>2903.096536704</v>
      </c>
      <c r="Z70" s="1603">
        <v>2903.096536704</v>
      </c>
      <c r="AA70" s="1603">
        <v>2177.5784075136</v>
      </c>
      <c r="AB70" s="1603">
        <v>2177.47600551936</v>
      </c>
      <c r="AC70" s="1603">
        <v>2177.47600551936</v>
      </c>
      <c r="AD70" s="1603">
        <v>2177.47600551936</v>
      </c>
      <c r="AE70" s="1608">
        <v>983.407007104816</v>
      </c>
    </row>
    <row r="71" spans="1:31">
      <c r="A71" s="1590"/>
      <c r="B71" s="1595">
        <v>29.5</v>
      </c>
      <c r="C71" s="1594">
        <v>2095.6568121216</v>
      </c>
      <c r="D71" s="1592">
        <v>782.8632459648</v>
      </c>
      <c r="E71" s="1592">
        <v>750.094607808</v>
      </c>
      <c r="F71" s="1594">
        <v>1792.53498942464</v>
      </c>
      <c r="G71" s="1594">
        <v>1468.03498942464</v>
      </c>
      <c r="H71" s="1594">
        <v>2095.86161611008</v>
      </c>
      <c r="I71" s="1594">
        <v>1469.05900936704</v>
      </c>
      <c r="J71" s="1594">
        <v>1468.4445974016</v>
      </c>
      <c r="K71" s="1594">
        <v>1250.3283496704</v>
      </c>
      <c r="L71" s="1594">
        <v>1251.864379584</v>
      </c>
      <c r="M71" s="1603">
        <v>1059.860640384</v>
      </c>
      <c r="N71" s="1603">
        <v>1059.860640384</v>
      </c>
      <c r="O71" s="1603">
        <v>1059.860640384</v>
      </c>
      <c r="P71" s="1603">
        <v>1059.860640384</v>
      </c>
      <c r="Q71" s="1603">
        <v>1375.46358663168</v>
      </c>
      <c r="R71" s="1603">
        <v>1720.25110123776</v>
      </c>
      <c r="S71" s="1603">
        <v>1406.18418490368</v>
      </c>
      <c r="T71" s="1603">
        <v>1406.18418490368</v>
      </c>
      <c r="U71" s="1603">
        <v>1406.18418490368</v>
      </c>
      <c r="V71" s="1603">
        <v>2064.4242038784</v>
      </c>
      <c r="W71" s="1603">
        <v>2064.4242038784</v>
      </c>
      <c r="X71" s="1603">
        <v>2064.4242038784</v>
      </c>
      <c r="Y71" s="1603">
        <v>3003.14328507648</v>
      </c>
      <c r="Z71" s="1603">
        <v>3003.14328507648</v>
      </c>
      <c r="AA71" s="1603">
        <v>2252.63906929152</v>
      </c>
      <c r="AB71" s="1603">
        <v>2252.53666729728</v>
      </c>
      <c r="AC71" s="1603">
        <v>2252.53666729728</v>
      </c>
      <c r="AD71" s="1603">
        <v>2252.53666729728</v>
      </c>
      <c r="AE71" s="1608">
        <v>1017.32359118431</v>
      </c>
    </row>
    <row r="72" spans="1:31">
      <c r="A72" s="1590"/>
      <c r="B72" s="1595">
        <v>30</v>
      </c>
      <c r="C72" s="1594">
        <v>2130.06388218624</v>
      </c>
      <c r="D72" s="1592">
        <v>782.8632459648</v>
      </c>
      <c r="E72" s="1592">
        <v>750.094607808</v>
      </c>
      <c r="F72" s="1594">
        <v>1798.03498942464</v>
      </c>
      <c r="G72" s="1594">
        <v>1468.03498942464</v>
      </c>
      <c r="H72" s="1594">
        <v>2095.86161611008</v>
      </c>
      <c r="I72" s="1594">
        <v>1469.05900936704</v>
      </c>
      <c r="J72" s="1594">
        <v>1468.4445974016</v>
      </c>
      <c r="K72" s="1594">
        <v>1250.3283496704</v>
      </c>
      <c r="L72" s="1594">
        <v>1251.864379584</v>
      </c>
      <c r="M72" s="1603">
        <v>1059.860640384</v>
      </c>
      <c r="N72" s="1603">
        <v>1059.860640384</v>
      </c>
      <c r="O72" s="1603">
        <v>1059.860640384</v>
      </c>
      <c r="P72" s="1603">
        <v>1059.860640384</v>
      </c>
      <c r="Q72" s="1603">
        <v>1375.46358663168</v>
      </c>
      <c r="R72" s="1603">
        <v>1720.25110123776</v>
      </c>
      <c r="S72" s="1603">
        <v>1406.18418490368</v>
      </c>
      <c r="T72" s="1603">
        <v>1406.18418490368</v>
      </c>
      <c r="U72" s="1603">
        <v>1406.18418490368</v>
      </c>
      <c r="V72" s="1603">
        <v>2064.4242038784</v>
      </c>
      <c r="W72" s="1603">
        <v>2064.4242038784</v>
      </c>
      <c r="X72" s="1603">
        <v>2064.4242038784</v>
      </c>
      <c r="Y72" s="1603">
        <v>3003.14328507648</v>
      </c>
      <c r="Z72" s="1603">
        <v>3003.14328507648</v>
      </c>
      <c r="AA72" s="1603">
        <v>2252.63906929152</v>
      </c>
      <c r="AB72" s="1603">
        <v>2252.53666729728</v>
      </c>
      <c r="AC72" s="1603">
        <v>2252.53666729728</v>
      </c>
      <c r="AD72" s="1603">
        <v>2252.53666729728</v>
      </c>
      <c r="AE72" s="1608">
        <v>1017.32359118431</v>
      </c>
    </row>
    <row r="73" ht="18.75" spans="1:31">
      <c r="A73" s="1590"/>
      <c r="B73" s="1609">
        <v>30.5</v>
      </c>
      <c r="C73" s="1610" t="s">
        <v>251</v>
      </c>
      <c r="D73" s="1610" t="s">
        <v>251</v>
      </c>
      <c r="E73" s="1610" t="s">
        <v>251</v>
      </c>
      <c r="F73" s="1610" t="s">
        <v>251</v>
      </c>
      <c r="G73" s="1610" t="s">
        <v>251</v>
      </c>
      <c r="H73" s="1610" t="s">
        <v>251</v>
      </c>
      <c r="I73" s="1610" t="s">
        <v>251</v>
      </c>
      <c r="J73" s="1610" t="s">
        <v>251</v>
      </c>
      <c r="K73" s="1610" t="s">
        <v>251</v>
      </c>
      <c r="L73" s="1610" t="s">
        <v>251</v>
      </c>
      <c r="M73" s="1610" t="s">
        <v>251</v>
      </c>
      <c r="N73" s="1610" t="s">
        <v>251</v>
      </c>
      <c r="O73" s="1610" t="s">
        <v>251</v>
      </c>
      <c r="P73" s="1610" t="s">
        <v>251</v>
      </c>
      <c r="Q73" s="1610" t="s">
        <v>251</v>
      </c>
      <c r="R73" s="1610" t="s">
        <v>251</v>
      </c>
      <c r="S73" s="1610" t="s">
        <v>251</v>
      </c>
      <c r="T73" s="1610" t="s">
        <v>251</v>
      </c>
      <c r="U73" s="1610" t="s">
        <v>251</v>
      </c>
      <c r="V73" s="1610" t="s">
        <v>251</v>
      </c>
      <c r="W73" s="1610" t="s">
        <v>251</v>
      </c>
      <c r="X73" s="1610" t="s">
        <v>251</v>
      </c>
      <c r="Y73" s="1610" t="s">
        <v>251</v>
      </c>
      <c r="Z73" s="1610" t="s">
        <v>251</v>
      </c>
      <c r="AA73" s="1610" t="s">
        <v>251</v>
      </c>
      <c r="AB73" s="1610" t="s">
        <v>251</v>
      </c>
      <c r="AC73" s="1610" t="s">
        <v>251</v>
      </c>
      <c r="AD73" s="1610" t="s">
        <v>251</v>
      </c>
      <c r="AE73" s="1610" t="s">
        <v>251</v>
      </c>
    </row>
    <row r="74" ht="18.75" spans="1:31">
      <c r="A74" s="1590"/>
      <c r="B74" s="1609">
        <v>31</v>
      </c>
      <c r="C74" s="1610" t="s">
        <v>251</v>
      </c>
      <c r="D74" s="1610" t="s">
        <v>251</v>
      </c>
      <c r="E74" s="1610" t="s">
        <v>251</v>
      </c>
      <c r="F74" s="1610" t="s">
        <v>251</v>
      </c>
      <c r="G74" s="1610" t="s">
        <v>251</v>
      </c>
      <c r="H74" s="1610" t="s">
        <v>251</v>
      </c>
      <c r="I74" s="1610" t="s">
        <v>251</v>
      </c>
      <c r="J74" s="1610" t="s">
        <v>251</v>
      </c>
      <c r="K74" s="1610" t="s">
        <v>251</v>
      </c>
      <c r="L74" s="1610" t="s">
        <v>251</v>
      </c>
      <c r="M74" s="1610" t="s">
        <v>251</v>
      </c>
      <c r="N74" s="1610" t="s">
        <v>251</v>
      </c>
      <c r="O74" s="1610" t="s">
        <v>251</v>
      </c>
      <c r="P74" s="1610" t="s">
        <v>251</v>
      </c>
      <c r="Q74" s="1610" t="s">
        <v>251</v>
      </c>
      <c r="R74" s="1610" t="s">
        <v>251</v>
      </c>
      <c r="S74" s="1610" t="s">
        <v>251</v>
      </c>
      <c r="T74" s="1610" t="s">
        <v>251</v>
      </c>
      <c r="U74" s="1610" t="s">
        <v>251</v>
      </c>
      <c r="V74" s="1610" t="s">
        <v>251</v>
      </c>
      <c r="W74" s="1610" t="s">
        <v>251</v>
      </c>
      <c r="X74" s="1610" t="s">
        <v>251</v>
      </c>
      <c r="Y74" s="1610" t="s">
        <v>251</v>
      </c>
      <c r="Z74" s="1610" t="s">
        <v>251</v>
      </c>
      <c r="AA74" s="1610" t="s">
        <v>251</v>
      </c>
      <c r="AB74" s="1610" t="s">
        <v>251</v>
      </c>
      <c r="AC74" s="1610" t="s">
        <v>251</v>
      </c>
      <c r="AD74" s="1610" t="s">
        <v>251</v>
      </c>
      <c r="AE74" s="1610" t="s">
        <v>251</v>
      </c>
    </row>
    <row r="75" spans="1:31">
      <c r="A75" s="1611"/>
      <c r="B75" s="1612" t="s">
        <v>252</v>
      </c>
      <c r="C75" s="1592">
        <v>42.955764696</v>
      </c>
      <c r="D75" s="1592">
        <v>26.249167152</v>
      </c>
      <c r="E75" s="1592">
        <v>25.283467872</v>
      </c>
      <c r="F75" s="1592">
        <v>58.880831024</v>
      </c>
      <c r="G75" s="1592">
        <v>47.880831024</v>
      </c>
      <c r="H75" s="1592">
        <v>67.581096336</v>
      </c>
      <c r="I75" s="1592">
        <v>49.812229584</v>
      </c>
      <c r="J75" s="1592">
        <v>49.812229584</v>
      </c>
      <c r="K75" s="1592">
        <v>44.983733184</v>
      </c>
      <c r="L75" s="1592">
        <v>44.983733184</v>
      </c>
      <c r="M75" s="1639">
        <v>36.96842916</v>
      </c>
      <c r="N75" s="1639">
        <v>36.96842916</v>
      </c>
      <c r="O75" s="1639">
        <v>36.96842916</v>
      </c>
      <c r="P75" s="1639">
        <v>36.96842916</v>
      </c>
      <c r="Q75" s="1639">
        <v>46.915131744</v>
      </c>
      <c r="R75" s="1639">
        <v>56.7652644</v>
      </c>
      <c r="S75" s="1639">
        <v>47.880831024</v>
      </c>
      <c r="T75" s="1639">
        <v>47.880831024</v>
      </c>
      <c r="U75" s="1639">
        <v>47.880831024</v>
      </c>
      <c r="V75" s="1639">
        <v>66.615397056</v>
      </c>
      <c r="W75" s="1639">
        <v>66.615397056</v>
      </c>
      <c r="X75" s="1639">
        <v>66.615397056</v>
      </c>
      <c r="Y75" s="1639">
        <v>98.000623656</v>
      </c>
      <c r="Z75" s="1639">
        <v>98.000623656</v>
      </c>
      <c r="AA75" s="1639">
        <v>74.437561224</v>
      </c>
      <c r="AB75" s="1639">
        <v>74.437561224</v>
      </c>
      <c r="AC75" s="1639">
        <v>74.437561224</v>
      </c>
      <c r="AD75" s="1639">
        <v>74.437561224</v>
      </c>
      <c r="AE75" s="1608">
        <v>37.2770018598726</v>
      </c>
    </row>
    <row r="76" spans="1:31">
      <c r="A76" s="1611"/>
      <c r="B76" s="1612" t="s">
        <v>253</v>
      </c>
      <c r="C76" s="1592">
        <v>42.955764696</v>
      </c>
      <c r="D76" s="1592">
        <v>26.249167152</v>
      </c>
      <c r="E76" s="1592">
        <v>25.283467872</v>
      </c>
      <c r="F76" s="1592">
        <v>58.880831024</v>
      </c>
      <c r="G76" s="1592">
        <v>47.880831024</v>
      </c>
      <c r="H76" s="1592">
        <v>67.581096336</v>
      </c>
      <c r="I76" s="1592">
        <v>44.983733184</v>
      </c>
      <c r="J76" s="1592">
        <v>44.983733184</v>
      </c>
      <c r="K76" s="1592">
        <v>46.915131744</v>
      </c>
      <c r="L76" s="1592">
        <v>46.915131744</v>
      </c>
      <c r="M76" s="1639">
        <v>36.96842916</v>
      </c>
      <c r="N76" s="1639">
        <v>36.96842916</v>
      </c>
      <c r="O76" s="1639">
        <v>36.96842916</v>
      </c>
      <c r="P76" s="1639">
        <v>36.96842916</v>
      </c>
      <c r="Q76" s="1639">
        <v>46.915131744</v>
      </c>
      <c r="R76" s="1639">
        <v>56.7652644</v>
      </c>
      <c r="S76" s="1639">
        <v>43.921463976</v>
      </c>
      <c r="T76" s="1639">
        <v>43.921463976</v>
      </c>
      <c r="U76" s="1639">
        <v>43.921463976</v>
      </c>
      <c r="V76" s="1639">
        <v>66.615397056</v>
      </c>
      <c r="W76" s="1639">
        <v>66.615397056</v>
      </c>
      <c r="X76" s="1639">
        <v>66.615397056</v>
      </c>
      <c r="Y76" s="1639">
        <v>91.144158768</v>
      </c>
      <c r="Z76" s="1639">
        <v>91.144158768</v>
      </c>
      <c r="AA76" s="1639">
        <v>69.512494896</v>
      </c>
      <c r="AB76" s="1639">
        <v>69.512494896</v>
      </c>
      <c r="AC76" s="1639">
        <v>69.512494896</v>
      </c>
      <c r="AD76" s="1639">
        <v>69.512494896</v>
      </c>
      <c r="AE76" s="1608">
        <v>37.2770018598726</v>
      </c>
    </row>
    <row r="77" spans="1:31">
      <c r="A77" s="1611"/>
      <c r="B77" s="1612" t="s">
        <v>254</v>
      </c>
      <c r="C77" s="1592">
        <v>41.024366136</v>
      </c>
      <c r="D77" s="1592">
        <v>24.317768592</v>
      </c>
      <c r="E77" s="1592">
        <v>24.317768592</v>
      </c>
      <c r="F77" s="1592">
        <v>56.949432464</v>
      </c>
      <c r="G77" s="1592">
        <v>45.949432464</v>
      </c>
      <c r="H77" s="1592">
        <v>66.615397056</v>
      </c>
      <c r="I77" s="1592">
        <v>44.983733184</v>
      </c>
      <c r="J77" s="1592">
        <v>44.983733184</v>
      </c>
      <c r="K77" s="1592">
        <v>48.846530304</v>
      </c>
      <c r="L77" s="1592">
        <v>48.846530304</v>
      </c>
      <c r="M77" s="1639">
        <v>36.96842916</v>
      </c>
      <c r="N77" s="1639">
        <v>36.96842916</v>
      </c>
      <c r="O77" s="1639">
        <v>36.96842916</v>
      </c>
      <c r="P77" s="1639">
        <v>36.96842916</v>
      </c>
      <c r="Q77" s="1639">
        <v>54.737295912</v>
      </c>
      <c r="R77" s="1639">
        <v>54.737295912</v>
      </c>
      <c r="S77" s="1639">
        <v>43.921463976</v>
      </c>
      <c r="T77" s="1639">
        <v>43.921463976</v>
      </c>
      <c r="U77" s="1639">
        <v>43.921463976</v>
      </c>
      <c r="V77" s="1639">
        <v>66.615397056</v>
      </c>
      <c r="W77" s="1639">
        <v>66.615397056</v>
      </c>
      <c r="X77" s="1639">
        <v>66.615397056</v>
      </c>
      <c r="Y77" s="1639">
        <v>80.328326832</v>
      </c>
      <c r="Z77" s="1639">
        <v>80.328326832</v>
      </c>
      <c r="AA77" s="1639">
        <v>69.512494896</v>
      </c>
      <c r="AB77" s="1639">
        <v>69.512494896</v>
      </c>
      <c r="AC77" s="1639">
        <v>69.512494896</v>
      </c>
      <c r="AD77" s="1639">
        <v>69.512494896</v>
      </c>
      <c r="AE77" s="1608">
        <v>37.2770018598726</v>
      </c>
    </row>
    <row r="78" spans="1:31">
      <c r="A78" s="1611"/>
      <c r="B78" s="1612" t="s">
        <v>255</v>
      </c>
      <c r="C78" s="1592">
        <v>38.996397648</v>
      </c>
      <c r="D78" s="1592">
        <v>21.324100824</v>
      </c>
      <c r="E78" s="1592">
        <v>21.324100824</v>
      </c>
      <c r="F78" s="1592">
        <v>54.921463976</v>
      </c>
      <c r="G78" s="1592">
        <v>43.921463976</v>
      </c>
      <c r="H78" s="1592">
        <v>64.587428568</v>
      </c>
      <c r="I78" s="1592">
        <v>42.955764696</v>
      </c>
      <c r="J78" s="1592">
        <v>42.955764696</v>
      </c>
      <c r="K78" s="1592">
        <v>48.846530304</v>
      </c>
      <c r="L78" s="1592">
        <v>48.846530304</v>
      </c>
      <c r="M78" s="1639">
        <v>36.96842916</v>
      </c>
      <c r="N78" s="1639">
        <v>36.96842916</v>
      </c>
      <c r="O78" s="1639">
        <v>36.96842916</v>
      </c>
      <c r="P78" s="1639">
        <v>36.96842916</v>
      </c>
      <c r="Q78" s="1639">
        <v>54.737295912</v>
      </c>
      <c r="R78" s="1639">
        <v>54.737295912</v>
      </c>
      <c r="S78" s="1639">
        <v>42.955764696</v>
      </c>
      <c r="T78" s="1639">
        <v>42.955764696</v>
      </c>
      <c r="U78" s="1639">
        <v>42.955764696</v>
      </c>
      <c r="V78" s="1639">
        <v>64.587428568</v>
      </c>
      <c r="W78" s="1639">
        <v>64.587428568</v>
      </c>
      <c r="X78" s="1639">
        <v>64.587428568</v>
      </c>
      <c r="Y78" s="1639">
        <v>80.328326832</v>
      </c>
      <c r="Z78" s="1639">
        <v>80.328326832</v>
      </c>
      <c r="AA78" s="1639">
        <v>67.581096336</v>
      </c>
      <c r="AB78" s="1639">
        <v>67.581096336</v>
      </c>
      <c r="AC78" s="1639">
        <v>67.581096336</v>
      </c>
      <c r="AD78" s="1639">
        <v>67.581096336</v>
      </c>
      <c r="AE78" s="1608">
        <v>37.2770018598726</v>
      </c>
    </row>
    <row r="79" spans="1:31">
      <c r="A79" s="1611"/>
      <c r="B79" s="1612" t="s">
        <v>256</v>
      </c>
      <c r="C79" s="1592">
        <v>38.996397648</v>
      </c>
      <c r="D79" s="1592">
        <v>21.324100824</v>
      </c>
      <c r="E79" s="1592">
        <v>21.324100824</v>
      </c>
      <c r="F79" s="1592">
        <v>54.921463976</v>
      </c>
      <c r="G79" s="1592">
        <v>43.921463976</v>
      </c>
      <c r="H79" s="1592">
        <v>64.587428568</v>
      </c>
      <c r="I79" s="1592">
        <v>42.955764696</v>
      </c>
      <c r="J79" s="1592">
        <v>42.955764696</v>
      </c>
      <c r="K79" s="1592">
        <v>54.737295912</v>
      </c>
      <c r="L79" s="1592">
        <v>54.737295912</v>
      </c>
      <c r="M79" s="1639">
        <v>42.76262484</v>
      </c>
      <c r="N79" s="1639">
        <v>42.76262484</v>
      </c>
      <c r="O79" s="1639">
        <v>42.76262484</v>
      </c>
      <c r="P79" s="1639">
        <v>42.76262484</v>
      </c>
      <c r="Q79" s="1639">
        <v>54.737295912</v>
      </c>
      <c r="R79" s="1639">
        <v>54.737295912</v>
      </c>
      <c r="S79" s="1639">
        <v>42.955764696</v>
      </c>
      <c r="T79" s="1639">
        <v>42.955764696</v>
      </c>
      <c r="U79" s="1639">
        <v>42.955764696</v>
      </c>
      <c r="V79" s="1639">
        <v>64.587428568</v>
      </c>
      <c r="W79" s="1639">
        <v>64.587428568</v>
      </c>
      <c r="X79" s="1639">
        <v>64.587428568</v>
      </c>
      <c r="Y79" s="1639">
        <v>80.328326832</v>
      </c>
      <c r="Z79" s="1639">
        <v>80.328326832</v>
      </c>
      <c r="AA79" s="1639">
        <v>67.581096336</v>
      </c>
      <c r="AB79" s="1639">
        <v>67.581096336</v>
      </c>
      <c r="AC79" s="1639">
        <v>67.581096336</v>
      </c>
      <c r="AD79" s="1639">
        <v>67.581096336</v>
      </c>
      <c r="AE79" s="1608">
        <v>37.2770018598726</v>
      </c>
    </row>
    <row r="80" spans="1:31">
      <c r="A80" s="1611"/>
      <c r="B80" s="1612" t="s">
        <v>257</v>
      </c>
      <c r="C80" s="1592" t="s">
        <v>251</v>
      </c>
      <c r="D80" s="1592" t="s">
        <v>251</v>
      </c>
      <c r="E80" s="1592" t="s">
        <v>251</v>
      </c>
      <c r="F80" s="1592" t="s">
        <v>251</v>
      </c>
      <c r="G80" s="1592" t="s">
        <v>251</v>
      </c>
      <c r="H80" s="1592" t="s">
        <v>251</v>
      </c>
      <c r="I80" s="1592" t="s">
        <v>251</v>
      </c>
      <c r="J80" s="1592" t="s">
        <v>251</v>
      </c>
      <c r="K80" s="1592" t="s">
        <v>251</v>
      </c>
      <c r="L80" s="1592" t="s">
        <v>251</v>
      </c>
      <c r="M80" s="1592" t="s">
        <v>251</v>
      </c>
      <c r="N80" s="1592" t="s">
        <v>251</v>
      </c>
      <c r="O80" s="1592" t="s">
        <v>251</v>
      </c>
      <c r="P80" s="1592" t="s">
        <v>251</v>
      </c>
      <c r="Q80" s="1592" t="s">
        <v>251</v>
      </c>
      <c r="R80" s="1592" t="s">
        <v>251</v>
      </c>
      <c r="S80" s="1592" t="s">
        <v>251</v>
      </c>
      <c r="T80" s="1592" t="s">
        <v>251</v>
      </c>
      <c r="U80" s="1592" t="s">
        <v>251</v>
      </c>
      <c r="V80" s="1592" t="s">
        <v>251</v>
      </c>
      <c r="W80" s="1592" t="s">
        <v>251</v>
      </c>
      <c r="X80" s="1592" t="s">
        <v>251</v>
      </c>
      <c r="Y80" s="1592" t="s">
        <v>251</v>
      </c>
      <c r="Z80" s="1592" t="s">
        <v>251</v>
      </c>
      <c r="AA80" s="1592" t="s">
        <v>251</v>
      </c>
      <c r="AB80" s="1592" t="s">
        <v>251</v>
      </c>
      <c r="AC80" s="1592" t="s">
        <v>251</v>
      </c>
      <c r="AD80" s="1592" t="s">
        <v>251</v>
      </c>
      <c r="AE80" s="1592" t="s">
        <v>251</v>
      </c>
    </row>
    <row r="81" ht="15" spans="1:31">
      <c r="A81" s="1613"/>
      <c r="B81" s="1614" t="s">
        <v>258</v>
      </c>
      <c r="C81" s="1592" t="s">
        <v>251</v>
      </c>
      <c r="D81" s="1592" t="s">
        <v>251</v>
      </c>
      <c r="E81" s="1592" t="s">
        <v>251</v>
      </c>
      <c r="F81" s="1592" t="s">
        <v>251</v>
      </c>
      <c r="G81" s="1592" t="s">
        <v>251</v>
      </c>
      <c r="H81" s="1592" t="s">
        <v>251</v>
      </c>
      <c r="I81" s="1592" t="s">
        <v>251</v>
      </c>
      <c r="J81" s="1592" t="s">
        <v>251</v>
      </c>
      <c r="K81" s="1592" t="s">
        <v>251</v>
      </c>
      <c r="L81" s="1592" t="s">
        <v>251</v>
      </c>
      <c r="M81" s="1592" t="s">
        <v>251</v>
      </c>
      <c r="N81" s="1592" t="s">
        <v>251</v>
      </c>
      <c r="O81" s="1592" t="s">
        <v>251</v>
      </c>
      <c r="P81" s="1592" t="s">
        <v>251</v>
      </c>
      <c r="Q81" s="1592" t="s">
        <v>251</v>
      </c>
      <c r="R81" s="1592" t="s">
        <v>251</v>
      </c>
      <c r="S81" s="1592" t="s">
        <v>251</v>
      </c>
      <c r="T81" s="1592" t="s">
        <v>251</v>
      </c>
      <c r="U81" s="1592" t="s">
        <v>251</v>
      </c>
      <c r="V81" s="1592" t="s">
        <v>251</v>
      </c>
      <c r="W81" s="1592" t="s">
        <v>251</v>
      </c>
      <c r="X81" s="1592" t="s">
        <v>251</v>
      </c>
      <c r="Y81" s="1592" t="s">
        <v>251</v>
      </c>
      <c r="Z81" s="1592" t="s">
        <v>251</v>
      </c>
      <c r="AA81" s="1592" t="s">
        <v>251</v>
      </c>
      <c r="AB81" s="1592" t="s">
        <v>251</v>
      </c>
      <c r="AC81" s="1592" t="s">
        <v>251</v>
      </c>
      <c r="AD81" s="1592" t="s">
        <v>251</v>
      </c>
      <c r="AE81" s="1592" t="s">
        <v>251</v>
      </c>
    </row>
    <row r="82" spans="1:31">
      <c r="A82" s="1615" t="s">
        <v>259</v>
      </c>
      <c r="B82" s="1616" t="s">
        <v>260</v>
      </c>
      <c r="C82" s="1617"/>
      <c r="D82" s="1617"/>
      <c r="E82" s="1617"/>
      <c r="F82" s="1617"/>
      <c r="G82" s="1617"/>
      <c r="H82" s="1617"/>
      <c r="I82" s="1617"/>
      <c r="J82" s="1617"/>
      <c r="K82" s="1617"/>
      <c r="L82" s="1617"/>
      <c r="M82" s="1617"/>
      <c r="N82" s="1617"/>
      <c r="O82" s="1617"/>
      <c r="P82" s="1617"/>
      <c r="Q82" s="1617"/>
      <c r="R82" s="1617"/>
      <c r="S82" s="1602"/>
      <c r="T82" s="1602"/>
      <c r="U82" s="1602"/>
      <c r="V82" s="1602"/>
      <c r="W82" s="1602"/>
      <c r="X82" s="1602"/>
      <c r="Y82" s="1602"/>
      <c r="Z82" s="1602"/>
      <c r="AA82" s="1602"/>
      <c r="AB82" s="1602"/>
      <c r="AC82" s="1602"/>
      <c r="AD82" s="1602"/>
      <c r="AE82" s="1602"/>
    </row>
    <row r="83" spans="1:31">
      <c r="A83" s="1618" t="s">
        <v>261</v>
      </c>
      <c r="B83" s="1619"/>
      <c r="C83" s="1620"/>
      <c r="D83" s="1620"/>
      <c r="E83" s="1620"/>
      <c r="F83" s="1620"/>
      <c r="G83" s="1620"/>
      <c r="H83" s="1620"/>
      <c r="I83" s="1620"/>
      <c r="J83" s="1620"/>
      <c r="K83" s="1617"/>
      <c r="L83" s="1617"/>
      <c r="M83" s="1617"/>
      <c r="N83" s="1617"/>
      <c r="O83" s="1617"/>
      <c r="P83" s="1617"/>
      <c r="Q83" s="1617"/>
      <c r="R83" s="1617"/>
      <c r="S83" s="1602"/>
      <c r="T83" s="1602"/>
      <c r="U83" s="1602"/>
      <c r="V83" s="1602"/>
      <c r="W83" s="1602"/>
      <c r="X83" s="1602"/>
      <c r="Y83" s="1602"/>
      <c r="Z83" s="1602"/>
      <c r="AA83" s="1602"/>
      <c r="AB83" s="1602"/>
      <c r="AC83" s="1602"/>
      <c r="AD83" s="1602"/>
      <c r="AE83" s="1602"/>
    </row>
    <row r="84" spans="1:31">
      <c r="A84" s="1621" t="s">
        <v>262</v>
      </c>
      <c r="B84" s="1622"/>
      <c r="C84" s="1622"/>
      <c r="D84" s="1622"/>
      <c r="E84" s="1622"/>
      <c r="F84" s="1622"/>
      <c r="G84" s="1622"/>
      <c r="H84" s="1622"/>
      <c r="I84" s="1622"/>
      <c r="J84" s="1622"/>
      <c r="K84" s="1622"/>
      <c r="L84" s="1622"/>
      <c r="M84" s="1622"/>
      <c r="N84" s="1622"/>
      <c r="O84" s="1622"/>
      <c r="P84" s="1622"/>
      <c r="Q84" s="1622"/>
      <c r="R84" s="1622"/>
      <c r="S84" s="1602"/>
      <c r="T84" s="1602"/>
      <c r="U84" s="1602"/>
      <c r="V84" s="1602"/>
      <c r="W84" s="1602"/>
      <c r="X84" s="1602"/>
      <c r="Y84" s="1602"/>
      <c r="Z84" s="1602"/>
      <c r="AA84" s="1602"/>
      <c r="AB84" s="1602"/>
      <c r="AC84" s="1602"/>
      <c r="AD84" s="1602"/>
      <c r="AE84" s="1602"/>
    </row>
    <row r="85" spans="1:31">
      <c r="A85" s="1623" t="s">
        <v>263</v>
      </c>
      <c r="B85" s="1623"/>
      <c r="C85" s="1623"/>
      <c r="D85" s="1623"/>
      <c r="E85" s="1623"/>
      <c r="F85" s="1623"/>
      <c r="G85" s="1623"/>
      <c r="H85" s="1623"/>
      <c r="I85" s="1623"/>
      <c r="J85" s="1623"/>
      <c r="K85" s="1623"/>
      <c r="L85" s="1623"/>
      <c r="M85" s="1623"/>
      <c r="N85" s="1623"/>
      <c r="O85" s="1623"/>
      <c r="P85" s="1623"/>
      <c r="Q85" s="1623"/>
      <c r="R85" s="1623"/>
      <c r="S85" s="1602"/>
      <c r="T85" s="1602"/>
      <c r="U85" s="1602"/>
      <c r="V85" s="1602"/>
      <c r="W85" s="1602"/>
      <c r="X85" s="1602"/>
      <c r="Y85" s="1602"/>
      <c r="Z85" s="1602"/>
      <c r="AA85" s="1602"/>
      <c r="AB85" s="1602"/>
      <c r="AC85" s="1602"/>
      <c r="AD85" s="1602"/>
      <c r="AE85" s="1602"/>
    </row>
    <row r="86" spans="1:31">
      <c r="A86" s="1762" t="s">
        <v>264</v>
      </c>
      <c r="B86" s="1625"/>
      <c r="C86" s="1625"/>
      <c r="D86" s="1625"/>
      <c r="E86" s="1625"/>
      <c r="F86" s="1625"/>
      <c r="G86" s="1625"/>
      <c r="H86" s="1625"/>
      <c r="I86" s="1625"/>
      <c r="J86" s="1625"/>
      <c r="K86" s="1625"/>
      <c r="L86" s="1625"/>
      <c r="M86" s="1625"/>
      <c r="N86" s="1625"/>
      <c r="O86" s="1625"/>
      <c r="P86" s="1625"/>
      <c r="Q86" s="1625"/>
      <c r="R86" s="1625"/>
      <c r="S86" s="1602"/>
      <c r="T86" s="1602"/>
      <c r="U86" s="1602"/>
      <c r="V86" s="1602"/>
      <c r="W86" s="1602"/>
      <c r="X86" s="1602"/>
      <c r="Y86" s="1602"/>
      <c r="Z86" s="1602"/>
      <c r="AA86" s="1602"/>
      <c r="AB86" s="1602"/>
      <c r="AC86" s="1602"/>
      <c r="AD86" s="1602"/>
      <c r="AE86" s="1602"/>
    </row>
    <row r="87" spans="1:31">
      <c r="A87" s="1624" t="s">
        <v>265</v>
      </c>
      <c r="B87" s="1624"/>
      <c r="C87" s="1624"/>
      <c r="D87" s="1624"/>
      <c r="E87" s="1624"/>
      <c r="F87" s="1624"/>
      <c r="G87" s="1624"/>
      <c r="H87" s="1624"/>
      <c r="I87" s="1624"/>
      <c r="J87" s="1624"/>
      <c r="K87" s="1624"/>
      <c r="L87" s="1624"/>
      <c r="M87" s="1624"/>
      <c r="N87" s="1624"/>
      <c r="O87" s="1624"/>
      <c r="P87" s="1624"/>
      <c r="Q87" s="1624"/>
      <c r="R87" s="1624"/>
      <c r="S87" s="1602"/>
      <c r="T87" s="1602"/>
      <c r="U87" s="1602"/>
      <c r="V87" s="1602"/>
      <c r="W87" s="1602"/>
      <c r="X87" s="1602"/>
      <c r="Y87" s="1602"/>
      <c r="Z87" s="1602"/>
      <c r="AA87" s="1602"/>
      <c r="AB87" s="1602"/>
      <c r="AC87" s="1602"/>
      <c r="AD87" s="1602"/>
      <c r="AE87" s="1602"/>
    </row>
    <row r="88" spans="1:31">
      <c r="A88" s="1624" t="s">
        <v>266</v>
      </c>
      <c r="B88" s="1624"/>
      <c r="C88" s="1624"/>
      <c r="D88" s="1624"/>
      <c r="E88" s="1624"/>
      <c r="F88" s="1624"/>
      <c r="G88" s="1624"/>
      <c r="H88" s="1624"/>
      <c r="I88" s="1624"/>
      <c r="J88" s="1624"/>
      <c r="K88" s="1624"/>
      <c r="L88" s="1624"/>
      <c r="M88" s="1624"/>
      <c r="N88" s="1624"/>
      <c r="O88" s="1624"/>
      <c r="P88" s="1624"/>
      <c r="Q88" s="1624"/>
      <c r="R88" s="1624"/>
      <c r="S88" s="1602"/>
      <c r="T88" s="1602"/>
      <c r="U88" s="1602"/>
      <c r="V88" s="1602"/>
      <c r="W88" s="1602"/>
      <c r="X88" s="1602"/>
      <c r="Y88" s="1602"/>
      <c r="Z88" s="1602"/>
      <c r="AA88" s="1602"/>
      <c r="AB88" s="1602"/>
      <c r="AC88" s="1602"/>
      <c r="AD88" s="1602"/>
      <c r="AE88" s="1602"/>
    </row>
    <row r="89" ht="29" customHeight="1" spans="1:31">
      <c r="A89" s="1763" t="s">
        <v>267</v>
      </c>
      <c r="B89" s="1626"/>
      <c r="C89" s="1626"/>
      <c r="D89" s="1626"/>
      <c r="E89" s="1626"/>
      <c r="F89" s="1626"/>
      <c r="G89" s="1626"/>
      <c r="H89" s="1626"/>
      <c r="I89" s="1626"/>
      <c r="J89" s="1626"/>
      <c r="K89" s="1626"/>
      <c r="L89" s="1626"/>
      <c r="M89" s="1626"/>
      <c r="N89" s="1626"/>
      <c r="O89" s="1626"/>
      <c r="P89" s="1626"/>
      <c r="Q89" s="1626"/>
      <c r="R89" s="1626"/>
      <c r="S89" s="1602"/>
      <c r="T89" s="1602"/>
      <c r="U89" s="1602"/>
      <c r="V89" s="1602"/>
      <c r="W89" s="1602"/>
      <c r="X89" s="1602"/>
      <c r="Y89" s="1602"/>
      <c r="Z89" s="1602"/>
      <c r="AA89" s="1602"/>
      <c r="AB89" s="1602"/>
      <c r="AC89" s="1602"/>
      <c r="AD89" s="1602"/>
      <c r="AE89" s="1602"/>
    </row>
    <row r="90" spans="1:31">
      <c r="A90" s="1762" t="s">
        <v>268</v>
      </c>
      <c r="B90" s="1627"/>
      <c r="C90" s="1628"/>
      <c r="D90" s="1628"/>
      <c r="E90" s="1628"/>
      <c r="F90" s="1628"/>
      <c r="G90" s="1628"/>
      <c r="H90" s="1628"/>
      <c r="I90" s="1628"/>
      <c r="J90" s="1628"/>
      <c r="K90" s="1625"/>
      <c r="L90" s="1625"/>
      <c r="M90" s="1625"/>
      <c r="N90" s="1625"/>
      <c r="O90" s="1625"/>
      <c r="P90" s="1625"/>
      <c r="Q90" s="1625"/>
      <c r="R90" s="1625"/>
      <c r="S90" s="1602"/>
      <c r="T90" s="1602"/>
      <c r="U90" s="1602"/>
      <c r="V90" s="1602"/>
      <c r="W90" s="1602"/>
      <c r="X90" s="1602"/>
      <c r="Y90" s="1602"/>
      <c r="Z90" s="1602"/>
      <c r="AA90" s="1602"/>
      <c r="AB90" s="1602"/>
      <c r="AC90" s="1602"/>
      <c r="AD90" s="1602"/>
      <c r="AE90" s="1602"/>
    </row>
    <row r="91" spans="1:31">
      <c r="A91" s="1629" t="s">
        <v>269</v>
      </c>
      <c r="B91" s="1629"/>
      <c r="C91" s="1629"/>
      <c r="D91" s="1629"/>
      <c r="E91" s="1629"/>
      <c r="F91" s="1629"/>
      <c r="G91" s="1629"/>
      <c r="H91" s="1629"/>
      <c r="I91" s="1629"/>
      <c r="J91" s="1629"/>
      <c r="K91" s="1629"/>
      <c r="L91" s="1629"/>
      <c r="M91" s="1629"/>
      <c r="N91" s="1629"/>
      <c r="O91" s="1629"/>
      <c r="P91" s="1629"/>
      <c r="Q91" s="1629"/>
      <c r="R91" s="1629"/>
      <c r="S91" s="1602"/>
      <c r="T91" s="1602"/>
      <c r="U91" s="1602"/>
      <c r="V91" s="1602"/>
      <c r="W91" s="1602"/>
      <c r="X91" s="1602"/>
      <c r="Y91" s="1602"/>
      <c r="Z91" s="1602"/>
      <c r="AA91" s="1602"/>
      <c r="AB91" s="1602"/>
      <c r="AC91" s="1602"/>
      <c r="AD91" s="1602"/>
      <c r="AE91" s="1602"/>
    </row>
    <row r="92" spans="1:31">
      <c r="A92" s="1630" t="s">
        <v>270</v>
      </c>
      <c r="B92" s="1630"/>
      <c r="C92" s="1630"/>
      <c r="D92" s="1630"/>
      <c r="E92" s="1630"/>
      <c r="F92" s="1630"/>
      <c r="G92" s="1630"/>
      <c r="H92" s="1630"/>
      <c r="I92" s="1630"/>
      <c r="J92" s="1630"/>
      <c r="K92" s="1630"/>
      <c r="L92" s="1630"/>
      <c r="M92" s="1630"/>
      <c r="N92" s="1630"/>
      <c r="O92" s="1630"/>
      <c r="P92" s="1630"/>
      <c r="Q92" s="1630"/>
      <c r="R92" s="1630"/>
      <c r="S92" s="1602"/>
      <c r="T92" s="1602"/>
      <c r="U92" s="1602"/>
      <c r="V92" s="1602"/>
      <c r="W92" s="1602"/>
      <c r="X92" s="1602"/>
      <c r="Y92" s="1602"/>
      <c r="Z92" s="1602"/>
      <c r="AA92" s="1602"/>
      <c r="AB92" s="1602"/>
      <c r="AC92" s="1602"/>
      <c r="AD92" s="1602"/>
      <c r="AE92" s="1602"/>
    </row>
    <row r="93" ht="33" customHeight="1" spans="1:31">
      <c r="A93" s="1630" t="s">
        <v>271</v>
      </c>
      <c r="B93" s="1630"/>
      <c r="C93" s="1630"/>
      <c r="D93" s="1630"/>
      <c r="E93" s="1630"/>
      <c r="F93" s="1630"/>
      <c r="G93" s="1630"/>
      <c r="H93" s="1630"/>
      <c r="I93" s="1630"/>
      <c r="J93" s="1630"/>
      <c r="K93" s="1630"/>
      <c r="L93" s="1630"/>
      <c r="M93" s="1630"/>
      <c r="N93" s="1630"/>
      <c r="O93" s="1630"/>
      <c r="P93" s="1630"/>
      <c r="Q93" s="1630"/>
      <c r="R93" s="1630"/>
      <c r="S93" s="1602"/>
      <c r="T93" s="1602"/>
      <c r="U93" s="1602"/>
      <c r="V93" s="1602"/>
      <c r="W93" s="1602"/>
      <c r="X93" s="1602"/>
      <c r="Y93" s="1602"/>
      <c r="Z93" s="1602"/>
      <c r="AA93" s="1602"/>
      <c r="AB93" s="1602"/>
      <c r="AC93" s="1602"/>
      <c r="AD93" s="1602"/>
      <c r="AE93" s="1602"/>
    </row>
    <row r="94" spans="1:31">
      <c r="A94" s="1764" t="s">
        <v>272</v>
      </c>
      <c r="B94" s="1619"/>
      <c r="C94" s="1620"/>
      <c r="D94" s="1620"/>
      <c r="E94" s="1620"/>
      <c r="F94" s="1620"/>
      <c r="G94" s="1620"/>
      <c r="H94" s="1620"/>
      <c r="I94" s="1620"/>
      <c r="J94" s="1620"/>
      <c r="K94" s="1617"/>
      <c r="L94" s="1617"/>
      <c r="M94" s="1617"/>
      <c r="N94" s="1617"/>
      <c r="O94" s="1617"/>
      <c r="P94" s="1617"/>
      <c r="Q94" s="1617"/>
      <c r="R94" s="1617"/>
      <c r="S94" s="1602"/>
      <c r="T94" s="1602"/>
      <c r="U94" s="1602"/>
      <c r="V94" s="1602"/>
      <c r="W94" s="1602"/>
      <c r="X94" s="1602"/>
      <c r="Y94" s="1602"/>
      <c r="Z94" s="1602"/>
      <c r="AA94" s="1602"/>
      <c r="AB94" s="1602"/>
      <c r="AC94" s="1602"/>
      <c r="AD94" s="1602"/>
      <c r="AE94" s="1602"/>
    </row>
    <row r="95" spans="1:31">
      <c r="A95" s="1765" t="s">
        <v>273</v>
      </c>
      <c r="B95" s="1632"/>
      <c r="C95" s="1632"/>
      <c r="D95" s="1632"/>
      <c r="E95" s="1632"/>
      <c r="F95" s="1632"/>
      <c r="G95" s="1632"/>
      <c r="H95" s="1632"/>
      <c r="I95" s="1632"/>
      <c r="J95" s="1632"/>
      <c r="K95" s="1632"/>
      <c r="L95" s="1632"/>
      <c r="M95" s="1632"/>
      <c r="N95" s="1632"/>
      <c r="O95" s="1632"/>
      <c r="P95" s="1632"/>
      <c r="Q95" s="1632"/>
      <c r="R95" s="1632"/>
      <c r="S95" s="1602"/>
      <c r="T95" s="1602"/>
      <c r="U95" s="1602"/>
      <c r="V95" s="1602"/>
      <c r="W95" s="1602"/>
      <c r="X95" s="1602"/>
      <c r="Y95" s="1602"/>
      <c r="Z95" s="1602"/>
      <c r="AA95" s="1602"/>
      <c r="AB95" s="1602"/>
      <c r="AC95" s="1602"/>
      <c r="AD95" s="1602"/>
      <c r="AE95" s="1602"/>
    </row>
    <row r="96" spans="1:31">
      <c r="A96" s="1765" t="s">
        <v>274</v>
      </c>
      <c r="B96" s="1632"/>
      <c r="C96" s="1632"/>
      <c r="D96" s="1632"/>
      <c r="E96" s="1632"/>
      <c r="F96" s="1632"/>
      <c r="G96" s="1632"/>
      <c r="H96" s="1632"/>
      <c r="I96" s="1632"/>
      <c r="J96" s="1632"/>
      <c r="K96" s="1632"/>
      <c r="L96" s="1632"/>
      <c r="M96" s="1632"/>
      <c r="N96" s="1632"/>
      <c r="O96" s="1632"/>
      <c r="P96" s="1632"/>
      <c r="Q96" s="1632"/>
      <c r="R96" s="1632"/>
      <c r="S96" s="1602"/>
      <c r="T96" s="1602"/>
      <c r="U96" s="1602"/>
      <c r="V96" s="1602"/>
      <c r="W96" s="1602"/>
      <c r="X96" s="1602"/>
      <c r="Y96" s="1602"/>
      <c r="Z96" s="1602"/>
      <c r="AA96" s="1602"/>
      <c r="AB96" s="1602"/>
      <c r="AC96" s="1602"/>
      <c r="AD96" s="1602"/>
      <c r="AE96" s="1602"/>
    </row>
    <row r="97" ht="49" customHeight="1" spans="1:31">
      <c r="A97" s="1633" t="s">
        <v>275</v>
      </c>
      <c r="B97" s="1633"/>
      <c r="C97" s="1633"/>
      <c r="D97" s="1633"/>
      <c r="E97" s="1633"/>
      <c r="F97" s="1633"/>
      <c r="G97" s="1633"/>
      <c r="H97" s="1633"/>
      <c r="I97" s="1633"/>
      <c r="J97" s="1633"/>
      <c r="K97" s="1633"/>
      <c r="L97" s="1633"/>
      <c r="M97" s="1633"/>
      <c r="N97" s="1633"/>
      <c r="O97" s="1633"/>
      <c r="P97" s="1633"/>
      <c r="Q97" s="1633"/>
      <c r="R97" s="1633"/>
      <c r="S97" s="1602"/>
      <c r="T97" s="1602"/>
      <c r="U97" s="1602"/>
      <c r="V97" s="1602"/>
      <c r="W97" s="1602"/>
      <c r="X97" s="1602"/>
      <c r="Y97" s="1602"/>
      <c r="Z97" s="1602"/>
      <c r="AA97" s="1602"/>
      <c r="AB97" s="1602"/>
      <c r="AC97" s="1602"/>
      <c r="AD97" s="1602"/>
      <c r="AE97" s="1602"/>
    </row>
    <row r="98" spans="1:31">
      <c r="A98" s="1634" t="s">
        <v>276</v>
      </c>
      <c r="B98" s="1619"/>
      <c r="C98" s="1620"/>
      <c r="D98" s="1620"/>
      <c r="E98" s="1620"/>
      <c r="F98" s="1620"/>
      <c r="G98" s="1620"/>
      <c r="H98" s="1620"/>
      <c r="I98" s="1620"/>
      <c r="J98" s="1620"/>
      <c r="K98" s="1617"/>
      <c r="L98" s="1617"/>
      <c r="M98" s="1617"/>
      <c r="N98" s="1617"/>
      <c r="O98" s="1640"/>
      <c r="P98" s="1640"/>
      <c r="Q98" s="1640"/>
      <c r="R98" s="1640"/>
      <c r="S98" s="1602"/>
      <c r="T98" s="1602"/>
      <c r="U98" s="1602"/>
      <c r="V98" s="1602"/>
      <c r="W98" s="1602"/>
      <c r="X98" s="1602"/>
      <c r="Y98" s="1602"/>
      <c r="Z98" s="1602"/>
      <c r="AA98" s="1602"/>
      <c r="AB98" s="1602"/>
      <c r="AC98" s="1602"/>
      <c r="AD98" s="1602"/>
      <c r="AE98" s="1602"/>
    </row>
    <row r="99" spans="1:31">
      <c r="A99" s="1635" t="s">
        <v>277</v>
      </c>
      <c r="B99" s="1636"/>
      <c r="C99" s="1637"/>
      <c r="D99" s="1637"/>
      <c r="E99" s="1637"/>
      <c r="F99" s="1637"/>
      <c r="G99" s="1637"/>
      <c r="H99" s="1637"/>
      <c r="I99" s="1637"/>
      <c r="J99" s="1637"/>
      <c r="K99" s="1637"/>
      <c r="L99" s="1637"/>
      <c r="M99" s="1637"/>
      <c r="N99" s="1637"/>
      <c r="O99" s="1637"/>
      <c r="P99" s="1637"/>
      <c r="Q99" s="1637"/>
      <c r="R99" s="1637"/>
      <c r="S99" s="1602"/>
      <c r="T99" s="1602"/>
      <c r="U99" s="1602"/>
      <c r="V99" s="1602"/>
      <c r="W99" s="1602"/>
      <c r="X99" s="1602"/>
      <c r="Y99" s="1602"/>
      <c r="Z99" s="1602"/>
      <c r="AA99" s="1602"/>
      <c r="AB99" s="1602"/>
      <c r="AC99" s="1602"/>
      <c r="AD99" s="1602"/>
      <c r="AE99" s="1602"/>
    </row>
    <row r="100" spans="1:31">
      <c r="A100" s="1638" t="s">
        <v>278</v>
      </c>
      <c r="B100" s="1636"/>
      <c r="C100" s="1637"/>
      <c r="D100" s="1637"/>
      <c r="E100" s="1637"/>
      <c r="F100" s="1637"/>
      <c r="G100" s="1637"/>
      <c r="H100" s="1637"/>
      <c r="I100" s="1637"/>
      <c r="J100" s="1637"/>
      <c r="K100" s="1637"/>
      <c r="L100" s="1637"/>
      <c r="M100" s="1637"/>
      <c r="N100" s="1637"/>
      <c r="O100" s="1637"/>
      <c r="P100" s="1637"/>
      <c r="Q100" s="1637"/>
      <c r="R100" s="1637"/>
      <c r="S100" s="1602"/>
      <c r="T100" s="1602"/>
      <c r="U100" s="1602"/>
      <c r="V100" s="1602"/>
      <c r="W100" s="1602"/>
      <c r="X100" s="1602"/>
      <c r="Y100" s="1602"/>
      <c r="Z100" s="1602"/>
      <c r="AA100" s="1602"/>
      <c r="AB100" s="1602"/>
      <c r="AC100" s="1602"/>
      <c r="AD100" s="1602"/>
      <c r="AE100" s="1602"/>
    </row>
    <row r="101" spans="1:31">
      <c r="A101" s="1638" t="s">
        <v>279</v>
      </c>
      <c r="B101" s="1636"/>
      <c r="C101" s="1637"/>
      <c r="D101" s="1637"/>
      <c r="E101" s="1637"/>
      <c r="F101" s="1637"/>
      <c r="G101" s="1637"/>
      <c r="H101" s="1637"/>
      <c r="I101" s="1637"/>
      <c r="J101" s="1637"/>
      <c r="K101" s="1637"/>
      <c r="L101" s="1637"/>
      <c r="M101" s="1637"/>
      <c r="N101" s="1637"/>
      <c r="O101" s="1637"/>
      <c r="P101" s="1637"/>
      <c r="Q101" s="1637"/>
      <c r="R101" s="1637"/>
      <c r="S101" s="1602"/>
      <c r="T101" s="1602"/>
      <c r="U101" s="1602"/>
      <c r="V101" s="1602"/>
      <c r="W101" s="1602"/>
      <c r="X101" s="1602"/>
      <c r="Y101" s="1602"/>
      <c r="Z101" s="1602"/>
      <c r="AA101" s="1602"/>
      <c r="AB101" s="1602"/>
      <c r="AC101" s="1602"/>
      <c r="AD101" s="1602"/>
      <c r="AE101" s="1602"/>
    </row>
    <row r="102" spans="1:31">
      <c r="A102" s="1602" t="s">
        <v>214</v>
      </c>
      <c r="B102" s="1602"/>
      <c r="C102" s="1602"/>
      <c r="D102" s="1602"/>
      <c r="E102" s="1602"/>
      <c r="F102" s="1602"/>
      <c r="G102" s="1602"/>
      <c r="H102" s="1602"/>
      <c r="I102" s="1602"/>
      <c r="J102" s="1602"/>
      <c r="K102" s="1602"/>
      <c r="L102" s="1602"/>
      <c r="M102" s="1602"/>
      <c r="N102" s="1602"/>
      <c r="O102" s="1602"/>
      <c r="P102" s="1602"/>
      <c r="Q102" s="1602"/>
      <c r="R102" s="1602"/>
      <c r="S102" s="1602"/>
      <c r="T102" s="1602"/>
      <c r="U102" s="1602"/>
      <c r="V102" s="1602"/>
      <c r="W102" s="1602"/>
      <c r="X102" s="1602"/>
      <c r="Y102" s="1602"/>
      <c r="Z102" s="1602"/>
      <c r="AA102" s="1602"/>
      <c r="AB102" s="1602"/>
      <c r="AC102" s="1602"/>
      <c r="AD102" s="1602"/>
      <c r="AE102" s="1602"/>
    </row>
    <row r="103" spans="1:31">
      <c r="A103" s="1602" t="s">
        <v>280</v>
      </c>
      <c r="B103" s="1602"/>
      <c r="C103" s="1602"/>
      <c r="D103" s="1602"/>
      <c r="E103" s="1602"/>
      <c r="F103" s="1602"/>
      <c r="G103" s="1602"/>
      <c r="H103" s="1602"/>
      <c r="I103" s="1602"/>
      <c r="J103" s="1602"/>
      <c r="K103" s="1602"/>
      <c r="L103" s="1602"/>
      <c r="M103" s="1602"/>
      <c r="N103" s="1602"/>
      <c r="O103" s="1602"/>
      <c r="P103" s="1602"/>
      <c r="Q103" s="1602"/>
      <c r="R103" s="1602"/>
      <c r="S103" s="1602"/>
      <c r="T103" s="1602"/>
      <c r="U103" s="1602"/>
      <c r="V103" s="1602"/>
      <c r="W103" s="1602"/>
      <c r="X103" s="1602"/>
      <c r="Y103" s="1602"/>
      <c r="Z103" s="1602"/>
      <c r="AA103" s="1602"/>
      <c r="AB103" s="1602"/>
      <c r="AC103" s="1602"/>
      <c r="AD103" s="1602"/>
      <c r="AE103" s="1602"/>
    </row>
    <row r="104" spans="1:31">
      <c r="A104" s="1602" t="s">
        <v>281</v>
      </c>
      <c r="B104" s="1602"/>
      <c r="C104" s="1602"/>
      <c r="D104" s="1602"/>
      <c r="E104" s="1602"/>
      <c r="F104" s="1602"/>
      <c r="G104" s="1602"/>
      <c r="H104" s="1602"/>
      <c r="I104" s="1602"/>
      <c r="J104" s="1602"/>
      <c r="K104" s="1602"/>
      <c r="L104" s="1602"/>
      <c r="M104" s="1602"/>
      <c r="N104" s="1602"/>
      <c r="O104" s="1602"/>
      <c r="P104" s="1602"/>
      <c r="Q104" s="1602"/>
      <c r="R104" s="1602"/>
      <c r="S104" s="1602"/>
      <c r="T104" s="1602"/>
      <c r="U104" s="1602"/>
      <c r="V104" s="1602"/>
      <c r="W104" s="1602"/>
      <c r="X104" s="1602"/>
      <c r="Y104" s="1602"/>
      <c r="Z104" s="1602"/>
      <c r="AA104" s="1602"/>
      <c r="AB104" s="1602"/>
      <c r="AC104" s="1602"/>
      <c r="AD104" s="1602"/>
      <c r="AE104" s="1602"/>
    </row>
    <row r="105" spans="1:31">
      <c r="A105" s="1602" t="s">
        <v>282</v>
      </c>
      <c r="B105" s="1602"/>
      <c r="C105" s="1602"/>
      <c r="D105" s="1602"/>
      <c r="E105" s="1602"/>
      <c r="F105" s="1602"/>
      <c r="G105" s="1602"/>
      <c r="H105" s="1602"/>
      <c r="I105" s="1602"/>
      <c r="J105" s="1602"/>
      <c r="K105" s="1602"/>
      <c r="L105" s="1602"/>
      <c r="M105" s="1602"/>
      <c r="N105" s="1602"/>
      <c r="O105" s="1602"/>
      <c r="P105" s="1602"/>
      <c r="Q105" s="1602"/>
      <c r="R105" s="1602"/>
      <c r="S105" s="1602"/>
      <c r="T105" s="1602"/>
      <c r="U105" s="1602"/>
      <c r="V105" s="1602"/>
      <c r="W105" s="1602"/>
      <c r="X105" s="1602"/>
      <c r="Y105" s="1602"/>
      <c r="Z105" s="1602"/>
      <c r="AA105" s="1602"/>
      <c r="AB105" s="1602"/>
      <c r="AC105" s="1602"/>
      <c r="AD105" s="1602"/>
      <c r="AE105" s="1602"/>
    </row>
    <row r="106" spans="1:1">
      <c r="A106" t="s">
        <v>283</v>
      </c>
    </row>
    <row r="107" spans="1:1">
      <c r="A107" t="s">
        <v>284</v>
      </c>
    </row>
  </sheetData>
  <mergeCells count="16">
    <mergeCell ref="B1:J1"/>
    <mergeCell ref="B2:J2"/>
    <mergeCell ref="B4:J4"/>
    <mergeCell ref="A84:R84"/>
    <mergeCell ref="A85:R85"/>
    <mergeCell ref="A89:R89"/>
    <mergeCell ref="A91:R91"/>
    <mergeCell ref="A92:R92"/>
    <mergeCell ref="A93:R93"/>
    <mergeCell ref="A95:R95"/>
    <mergeCell ref="A96:R96"/>
    <mergeCell ref="A97:R97"/>
    <mergeCell ref="A8:A12"/>
    <mergeCell ref="A13:A72"/>
    <mergeCell ref="A75:A81"/>
    <mergeCell ref="A6:B7"/>
  </mergeCells>
  <hyperlinks>
    <hyperlink ref="M5" location="价格目录!E6" display="返回目录"/>
  </hyperlinks>
  <pageMargins left="0.699305555555556" right="0.699305555555556" top="0.75" bottom="0.75" header="0.3" footer="0.3"/>
  <pageSetup paperSize="9" orientation="portrait"/>
  <headerFooter/>
  <drawing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J27"/>
  <sheetViews>
    <sheetView workbookViewId="0">
      <selection activeCell="B5" sqref="B5:I5"/>
    </sheetView>
  </sheetViews>
  <sheetFormatPr defaultColWidth="9" defaultRowHeight="14.25"/>
  <cols>
    <col min="1" max="1" width="33.375" customWidth="1"/>
    <col min="2" max="2" width="18.25" customWidth="1"/>
    <col min="3" max="3" width="12.125" customWidth="1"/>
    <col min="4" max="5" width="12.375" customWidth="1"/>
    <col min="6" max="6" width="10.5" customWidth="1"/>
    <col min="7" max="7" width="12.5" customWidth="1"/>
    <col min="8" max="8" width="12.375" customWidth="1"/>
  </cols>
  <sheetData>
    <row r="1" ht="31.5" spans="1:10">
      <c r="A1" s="31" t="s">
        <v>95</v>
      </c>
      <c r="B1" s="31"/>
      <c r="C1" s="31"/>
      <c r="D1" s="31"/>
      <c r="E1" s="31"/>
      <c r="F1" s="31"/>
      <c r="G1" s="31"/>
      <c r="H1" s="31"/>
      <c r="I1" s="440"/>
      <c r="J1" s="55"/>
    </row>
    <row r="2" ht="18.75" spans="1:10">
      <c r="A2" s="32" t="s">
        <v>216</v>
      </c>
      <c r="B2" s="32"/>
      <c r="C2" s="32"/>
      <c r="D2" s="32"/>
      <c r="E2" s="32"/>
      <c r="F2" s="32"/>
      <c r="G2" s="32"/>
      <c r="H2" s="32"/>
      <c r="I2" s="441"/>
      <c r="J2" s="55"/>
    </row>
    <row r="3" spans="1:10">
      <c r="A3" s="33" t="s">
        <v>2700</v>
      </c>
      <c r="B3" s="33"/>
      <c r="C3" s="33"/>
      <c r="D3" s="33"/>
      <c r="E3" s="33"/>
      <c r="F3" s="33"/>
      <c r="G3" s="33"/>
      <c r="H3" s="33"/>
      <c r="I3" s="442"/>
      <c r="J3" s="55"/>
    </row>
    <row r="4" ht="33.75" spans="1:10">
      <c r="A4" s="399"/>
      <c r="B4" s="400"/>
      <c r="C4" s="401" t="s">
        <v>4415</v>
      </c>
      <c r="D4" s="402"/>
      <c r="E4" s="402"/>
      <c r="F4" s="403"/>
      <c r="G4" s="404" t="s">
        <v>99</v>
      </c>
      <c r="H4" s="312"/>
      <c r="I4" s="312"/>
      <c r="J4" s="312"/>
    </row>
    <row r="5" ht="21" customHeight="1" spans="1:10">
      <c r="A5" s="405" t="s">
        <v>219</v>
      </c>
      <c r="B5" s="406" t="s">
        <v>4416</v>
      </c>
      <c r="C5" s="352" t="s">
        <v>4417</v>
      </c>
      <c r="D5" s="352" t="s">
        <v>2889</v>
      </c>
      <c r="E5" s="352" t="s">
        <v>4418</v>
      </c>
      <c r="F5" s="352" t="s">
        <v>4419</v>
      </c>
      <c r="G5" s="407" t="s">
        <v>2792</v>
      </c>
      <c r="H5" s="407" t="s">
        <v>2793</v>
      </c>
      <c r="I5" s="407" t="s">
        <v>2794</v>
      </c>
      <c r="J5" s="435"/>
    </row>
    <row r="6" ht="19" customHeight="1" spans="1:10">
      <c r="A6" s="408" t="s">
        <v>222</v>
      </c>
      <c r="B6" s="349">
        <v>26.9</v>
      </c>
      <c r="C6" s="349">
        <v>25.9</v>
      </c>
      <c r="D6" s="351">
        <v>22.4</v>
      </c>
      <c r="E6" s="351">
        <v>22.4</v>
      </c>
      <c r="F6" s="409">
        <v>22.4</v>
      </c>
      <c r="G6" s="410" t="s">
        <v>251</v>
      </c>
      <c r="H6" s="410" t="s">
        <v>251</v>
      </c>
      <c r="I6" s="443"/>
      <c r="J6" s="435"/>
    </row>
    <row r="7" ht="19" customHeight="1" spans="1:10">
      <c r="A7" s="408" t="s">
        <v>3087</v>
      </c>
      <c r="B7" s="410" t="s">
        <v>251</v>
      </c>
      <c r="C7" s="410" t="s">
        <v>251</v>
      </c>
      <c r="D7" s="410" t="s">
        <v>251</v>
      </c>
      <c r="E7" s="410" t="s">
        <v>251</v>
      </c>
      <c r="F7" s="410" t="s">
        <v>251</v>
      </c>
      <c r="G7" s="410" t="s">
        <v>251</v>
      </c>
      <c r="H7" s="410" t="s">
        <v>251</v>
      </c>
      <c r="I7" s="443"/>
      <c r="J7" s="435"/>
    </row>
    <row r="8" ht="20" customHeight="1" spans="1:10">
      <c r="A8" s="411" t="s">
        <v>248</v>
      </c>
      <c r="B8" s="280">
        <v>42</v>
      </c>
      <c r="C8" s="280">
        <v>42</v>
      </c>
      <c r="D8" s="280">
        <v>41</v>
      </c>
      <c r="E8" s="280">
        <v>41</v>
      </c>
      <c r="F8" s="280">
        <v>41</v>
      </c>
      <c r="G8" s="280">
        <v>41</v>
      </c>
      <c r="H8" s="280">
        <v>41</v>
      </c>
      <c r="I8" s="280">
        <v>41</v>
      </c>
      <c r="J8" s="444"/>
    </row>
    <row r="9" ht="19" customHeight="1" spans="1:10">
      <c r="A9" s="406" t="s">
        <v>4420</v>
      </c>
      <c r="B9" s="280">
        <v>43</v>
      </c>
      <c r="C9" s="280">
        <v>43</v>
      </c>
      <c r="D9" s="280">
        <v>42</v>
      </c>
      <c r="E9" s="280">
        <v>42</v>
      </c>
      <c r="F9" s="280">
        <v>42</v>
      </c>
      <c r="G9" s="280">
        <v>42</v>
      </c>
      <c r="H9" s="280">
        <v>42</v>
      </c>
      <c r="I9" s="280">
        <v>42</v>
      </c>
      <c r="J9" s="435"/>
    </row>
    <row r="10" ht="21" customHeight="1" spans="1:10">
      <c r="A10" s="412" t="s">
        <v>622</v>
      </c>
      <c r="B10" s="279">
        <v>49</v>
      </c>
      <c r="C10" s="279">
        <v>49</v>
      </c>
      <c r="D10" s="279">
        <v>48</v>
      </c>
      <c r="E10" s="279">
        <v>48</v>
      </c>
      <c r="F10" s="279">
        <v>48</v>
      </c>
      <c r="G10" s="279">
        <v>48</v>
      </c>
      <c r="H10" s="279">
        <v>48</v>
      </c>
      <c r="I10" s="410">
        <v>48</v>
      </c>
      <c r="J10" s="444"/>
    </row>
    <row r="11" ht="24" customHeight="1" spans="1:10">
      <c r="A11" s="280" t="s">
        <v>668</v>
      </c>
      <c r="B11" s="280">
        <v>33</v>
      </c>
      <c r="C11" s="280">
        <v>33</v>
      </c>
      <c r="D11" s="280">
        <v>32</v>
      </c>
      <c r="E11" s="280">
        <v>32</v>
      </c>
      <c r="F11" s="280">
        <v>32</v>
      </c>
      <c r="G11" s="280">
        <v>32</v>
      </c>
      <c r="H11" s="280">
        <v>32</v>
      </c>
      <c r="I11" s="280">
        <v>32</v>
      </c>
      <c r="J11" s="445"/>
    </row>
    <row r="12" ht="19.5" customHeight="1" spans="1:10">
      <c r="A12" s="281" t="s">
        <v>4421</v>
      </c>
      <c r="B12" s="280">
        <v>33</v>
      </c>
      <c r="C12" s="280">
        <v>33</v>
      </c>
      <c r="D12" s="280">
        <v>32</v>
      </c>
      <c r="E12" s="280">
        <v>32</v>
      </c>
      <c r="F12" s="280">
        <v>32</v>
      </c>
      <c r="G12" s="280">
        <v>32</v>
      </c>
      <c r="H12" s="280">
        <v>32</v>
      </c>
      <c r="I12" s="280">
        <v>32</v>
      </c>
      <c r="J12" s="445"/>
    </row>
    <row r="13" ht="24" customHeight="1" spans="1:10">
      <c r="A13" s="413" t="s">
        <v>4422</v>
      </c>
      <c r="B13" s="280">
        <v>33</v>
      </c>
      <c r="C13" s="280">
        <v>33</v>
      </c>
      <c r="D13" s="280">
        <v>32</v>
      </c>
      <c r="E13" s="280">
        <v>32</v>
      </c>
      <c r="F13" s="280">
        <v>32</v>
      </c>
      <c r="G13" s="280">
        <v>32</v>
      </c>
      <c r="H13" s="280">
        <v>32</v>
      </c>
      <c r="I13" s="280">
        <v>32</v>
      </c>
      <c r="J13" s="444"/>
    </row>
    <row r="14" ht="24" customHeight="1" spans="1:10">
      <c r="A14" s="413" t="s">
        <v>4423</v>
      </c>
      <c r="B14" s="279">
        <v>34</v>
      </c>
      <c r="C14" s="279">
        <v>34</v>
      </c>
      <c r="D14" s="279">
        <v>33</v>
      </c>
      <c r="E14" s="279">
        <v>33</v>
      </c>
      <c r="F14" s="279">
        <v>33</v>
      </c>
      <c r="G14" s="279">
        <v>33</v>
      </c>
      <c r="H14" s="279">
        <v>33</v>
      </c>
      <c r="I14" s="279">
        <v>33</v>
      </c>
      <c r="J14" s="444"/>
    </row>
    <row r="15" ht="51.75" customHeight="1" spans="1:10">
      <c r="A15" s="414" t="s">
        <v>4424</v>
      </c>
      <c r="B15" s="415"/>
      <c r="C15" s="415"/>
      <c r="D15" s="415"/>
      <c r="E15" s="415"/>
      <c r="F15" s="415"/>
      <c r="G15" s="416"/>
      <c r="H15" s="417"/>
      <c r="I15" s="417"/>
      <c r="J15" s="446"/>
    </row>
    <row r="16" spans="1:10">
      <c r="A16" s="418" t="s">
        <v>4425</v>
      </c>
      <c r="B16" s="419"/>
      <c r="C16" s="420"/>
      <c r="D16" s="420"/>
      <c r="E16" s="420"/>
      <c r="F16" s="420"/>
      <c r="G16" s="421"/>
      <c r="H16" s="417"/>
      <c r="I16" s="417"/>
      <c r="J16" s="417"/>
    </row>
    <row r="17" spans="1:10">
      <c r="A17" s="422" t="s">
        <v>4426</v>
      </c>
      <c r="B17" s="422"/>
      <c r="C17" s="420"/>
      <c r="D17" s="420"/>
      <c r="E17" s="420"/>
      <c r="F17" s="420"/>
      <c r="G17" s="421"/>
      <c r="H17" s="417"/>
      <c r="I17" s="417"/>
      <c r="J17" s="417"/>
    </row>
    <row r="18" ht="18.75" spans="1:10">
      <c r="A18" s="423" t="s">
        <v>4427</v>
      </c>
      <c r="B18" s="423"/>
      <c r="C18" s="424"/>
      <c r="D18" s="424"/>
      <c r="E18" s="425"/>
      <c r="F18" s="426"/>
      <c r="G18" s="426"/>
      <c r="H18" s="417"/>
      <c r="I18" s="417"/>
      <c r="J18" s="417"/>
    </row>
    <row r="19" spans="1:10">
      <c r="A19" s="420" t="s">
        <v>4428</v>
      </c>
      <c r="B19" s="420"/>
      <c r="C19" s="420"/>
      <c r="D19" s="420"/>
      <c r="E19" s="420"/>
      <c r="F19" s="420"/>
      <c r="G19" s="421"/>
      <c r="H19" s="417"/>
      <c r="I19" s="417"/>
      <c r="J19" s="417"/>
    </row>
    <row r="20" ht="18.75" spans="1:10">
      <c r="A20" s="424" t="s">
        <v>4429</v>
      </c>
      <c r="B20" s="424"/>
      <c r="C20" s="424"/>
      <c r="D20" s="424"/>
      <c r="E20" s="424"/>
      <c r="F20" s="424"/>
      <c r="G20" s="424"/>
      <c r="H20" s="417"/>
      <c r="I20" s="417"/>
      <c r="J20" s="417"/>
    </row>
    <row r="21" spans="1:10">
      <c r="A21" s="427" t="s">
        <v>4430</v>
      </c>
      <c r="B21" s="427"/>
      <c r="C21" s="427"/>
      <c r="D21" s="427"/>
      <c r="E21" s="427"/>
      <c r="F21" s="427"/>
      <c r="G21" s="421"/>
      <c r="H21" s="428"/>
      <c r="I21" s="428"/>
      <c r="J21" s="428"/>
    </row>
    <row r="22" spans="1:10">
      <c r="A22" s="421" t="s">
        <v>4431</v>
      </c>
      <c r="B22" s="421"/>
      <c r="C22" s="421"/>
      <c r="D22" s="421"/>
      <c r="E22" s="421"/>
      <c r="F22" s="421"/>
      <c r="G22" s="421"/>
      <c r="H22" s="429"/>
      <c r="I22" s="447"/>
      <c r="J22" s="447"/>
    </row>
    <row r="23" spans="1:10">
      <c r="A23" s="430" t="s">
        <v>4432</v>
      </c>
      <c r="B23" s="430"/>
      <c r="C23" s="430"/>
      <c r="D23" s="430"/>
      <c r="E23" s="430"/>
      <c r="F23" s="430"/>
      <c r="G23" s="420"/>
      <c r="H23" s="431"/>
      <c r="I23" s="431"/>
      <c r="J23" s="431"/>
    </row>
    <row r="24" spans="1:10">
      <c r="A24" s="432" t="s">
        <v>4433</v>
      </c>
      <c r="B24" s="430"/>
      <c r="C24" s="433"/>
      <c r="D24" s="433"/>
      <c r="E24" s="433"/>
      <c r="F24" s="433"/>
      <c r="G24" s="434"/>
      <c r="H24" s="435"/>
      <c r="I24" s="435"/>
      <c r="J24" s="435"/>
    </row>
    <row r="25" spans="1:10">
      <c r="A25" s="430" t="s">
        <v>4434</v>
      </c>
      <c r="B25" s="430"/>
      <c r="C25" s="433"/>
      <c r="D25" s="433"/>
      <c r="E25" s="433"/>
      <c r="F25" s="433"/>
      <c r="G25" s="434"/>
      <c r="H25" s="436"/>
      <c r="I25" s="436"/>
      <c r="J25" s="436"/>
    </row>
    <row r="26" spans="1:10">
      <c r="A26" s="430" t="s">
        <v>4435</v>
      </c>
      <c r="B26" s="430"/>
      <c r="C26" s="437"/>
      <c r="D26" s="437"/>
      <c r="E26" s="437"/>
      <c r="F26" s="437"/>
      <c r="G26" s="438"/>
      <c r="H26" s="436"/>
      <c r="I26" s="436"/>
      <c r="J26" s="436"/>
    </row>
    <row r="27" spans="1:10">
      <c r="A27" s="439" t="s">
        <v>4436</v>
      </c>
      <c r="B27" s="439"/>
      <c r="C27" s="439"/>
      <c r="D27" s="439"/>
      <c r="E27" s="439"/>
      <c r="F27" s="439"/>
      <c r="G27" s="439"/>
      <c r="H27" s="436"/>
      <c r="I27" s="436"/>
      <c r="J27" s="436"/>
    </row>
  </sheetData>
  <mergeCells count="5">
    <mergeCell ref="A1:H1"/>
    <mergeCell ref="A2:H2"/>
    <mergeCell ref="A3:H3"/>
    <mergeCell ref="A15:G15"/>
    <mergeCell ref="A21:F21"/>
  </mergeCells>
  <hyperlinks>
    <hyperlink ref="G4" location="价格目录!E27" display="返回目录"/>
  </hyperlinks>
  <pageMargins left="0.699305555555556" right="0.699305555555556" top="0.75" bottom="0.75" header="0.3" footer="0.3"/>
  <pageSetup paperSize="9" orientation="portrait"/>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G75"/>
  <sheetViews>
    <sheetView workbookViewId="0">
      <selection activeCell="O12" sqref="O12"/>
    </sheetView>
  </sheetViews>
  <sheetFormatPr defaultColWidth="9" defaultRowHeight="14.25" outlineLevelCol="6"/>
  <cols>
    <col min="2" max="2" width="15.5" customWidth="1"/>
    <col min="3" max="3" width="13.75" customWidth="1"/>
    <col min="4" max="4" width="14.375" customWidth="1"/>
    <col min="5" max="5" width="19.875" customWidth="1"/>
  </cols>
  <sheetData>
    <row r="1" ht="31.5" spans="1:7">
      <c r="A1" s="31" t="s">
        <v>95</v>
      </c>
      <c r="B1" s="31"/>
      <c r="C1" s="31"/>
      <c r="D1" s="31"/>
      <c r="E1" s="31"/>
      <c r="F1" s="55"/>
      <c r="G1" s="389"/>
    </row>
    <row r="2" ht="18.75" spans="1:7">
      <c r="A2" s="32" t="s">
        <v>216</v>
      </c>
      <c r="B2" s="32"/>
      <c r="C2" s="32"/>
      <c r="D2" s="32"/>
      <c r="E2" s="32"/>
      <c r="F2" s="55"/>
      <c r="G2" s="389"/>
    </row>
    <row r="3" spans="1:7">
      <c r="A3" s="33" t="s">
        <v>2700</v>
      </c>
      <c r="B3" s="34"/>
      <c r="C3" s="34"/>
      <c r="D3" s="34"/>
      <c r="E3" s="34"/>
      <c r="F3" s="56"/>
      <c r="G3" s="389"/>
    </row>
    <row r="4" ht="31.5" spans="1:7">
      <c r="A4" s="375"/>
      <c r="B4" s="396" t="s">
        <v>4437</v>
      </c>
      <c r="C4" s="375"/>
      <c r="D4" s="375"/>
      <c r="E4" s="375"/>
      <c r="F4" s="14" t="s">
        <v>99</v>
      </c>
      <c r="G4" s="389"/>
    </row>
    <row r="5" spans="1:7">
      <c r="A5" s="375"/>
      <c r="B5" s="375" t="s">
        <v>4438</v>
      </c>
      <c r="C5" s="375"/>
      <c r="D5" s="375"/>
      <c r="E5" s="375"/>
      <c r="F5" s="389"/>
      <c r="G5" s="389"/>
    </row>
    <row r="6" ht="25" customHeight="1" spans="1:7">
      <c r="A6" s="377" t="s">
        <v>4439</v>
      </c>
      <c r="B6" s="378" t="s">
        <v>313</v>
      </c>
      <c r="C6" s="378" t="s">
        <v>329</v>
      </c>
      <c r="D6" s="378" t="s">
        <v>321</v>
      </c>
      <c r="E6" s="378" t="s">
        <v>343</v>
      </c>
      <c r="F6" s="389"/>
      <c r="G6" s="389"/>
    </row>
    <row r="7" spans="1:7">
      <c r="A7" s="380">
        <v>0.5</v>
      </c>
      <c r="B7" s="139" t="s">
        <v>251</v>
      </c>
      <c r="C7" s="382" t="s">
        <v>251</v>
      </c>
      <c r="D7" s="382" t="s">
        <v>251</v>
      </c>
      <c r="E7" s="382" t="s">
        <v>251</v>
      </c>
      <c r="F7" s="389"/>
      <c r="G7" s="389"/>
    </row>
    <row r="8" spans="1:7">
      <c r="A8" s="380">
        <v>1</v>
      </c>
      <c r="B8" s="139" t="s">
        <v>251</v>
      </c>
      <c r="C8" s="382" t="s">
        <v>251</v>
      </c>
      <c r="D8" s="382" t="s">
        <v>251</v>
      </c>
      <c r="E8" s="382" t="s">
        <v>251</v>
      </c>
      <c r="F8" s="389"/>
      <c r="G8" s="389"/>
    </row>
    <row r="9" spans="1:7">
      <c r="A9" s="380">
        <v>1.5</v>
      </c>
      <c r="B9" s="139" t="s">
        <v>251</v>
      </c>
      <c r="C9" s="382" t="s">
        <v>251</v>
      </c>
      <c r="D9" s="382" t="s">
        <v>251</v>
      </c>
      <c r="E9" s="382" t="s">
        <v>251</v>
      </c>
      <c r="F9" s="389"/>
      <c r="G9" s="389"/>
    </row>
    <row r="10" spans="1:7">
      <c r="A10" s="380">
        <v>2</v>
      </c>
      <c r="B10" s="139" t="s">
        <v>251</v>
      </c>
      <c r="C10" s="382" t="s">
        <v>251</v>
      </c>
      <c r="D10" s="382" t="s">
        <v>251</v>
      </c>
      <c r="E10" s="382" t="s">
        <v>251</v>
      </c>
      <c r="F10" s="389"/>
      <c r="G10" s="389"/>
    </row>
    <row r="11" spans="1:7">
      <c r="A11" s="380">
        <v>2.5</v>
      </c>
      <c r="B11" s="139" t="s">
        <v>251</v>
      </c>
      <c r="C11" s="382" t="s">
        <v>251</v>
      </c>
      <c r="D11" s="382" t="s">
        <v>251</v>
      </c>
      <c r="E11" s="382" t="s">
        <v>251</v>
      </c>
      <c r="F11" s="389"/>
      <c r="G11" s="389"/>
    </row>
    <row r="12" spans="1:7">
      <c r="A12" s="380">
        <v>3</v>
      </c>
      <c r="B12" s="139" t="s">
        <v>251</v>
      </c>
      <c r="C12" s="382" t="s">
        <v>251</v>
      </c>
      <c r="D12" s="382" t="s">
        <v>251</v>
      </c>
      <c r="E12" s="382" t="s">
        <v>251</v>
      </c>
      <c r="F12" s="389"/>
      <c r="G12" s="389"/>
    </row>
    <row r="13" spans="1:7">
      <c r="A13" s="380">
        <v>3.5</v>
      </c>
      <c r="B13" s="139" t="s">
        <v>251</v>
      </c>
      <c r="C13" s="382" t="s">
        <v>251</v>
      </c>
      <c r="D13" s="382" t="s">
        <v>251</v>
      </c>
      <c r="E13" s="382" t="s">
        <v>251</v>
      </c>
      <c r="F13" s="389"/>
      <c r="G13" s="389"/>
    </row>
    <row r="14" spans="1:7">
      <c r="A14" s="380">
        <v>4</v>
      </c>
      <c r="B14" s="139" t="s">
        <v>251</v>
      </c>
      <c r="C14" s="382" t="s">
        <v>251</v>
      </c>
      <c r="D14" s="382" t="s">
        <v>251</v>
      </c>
      <c r="E14" s="382" t="s">
        <v>251</v>
      </c>
      <c r="F14" s="389"/>
      <c r="G14" s="389"/>
    </row>
    <row r="15" spans="1:7">
      <c r="A15" s="380">
        <v>4.5</v>
      </c>
      <c r="B15" s="139" t="s">
        <v>251</v>
      </c>
      <c r="C15" s="382" t="s">
        <v>251</v>
      </c>
      <c r="D15" s="382" t="s">
        <v>251</v>
      </c>
      <c r="E15" s="382" t="s">
        <v>251</v>
      </c>
      <c r="F15" s="389"/>
      <c r="G15" s="389"/>
    </row>
    <row r="16" spans="1:7">
      <c r="A16" s="380">
        <v>5</v>
      </c>
      <c r="B16" s="139" t="s">
        <v>251</v>
      </c>
      <c r="C16" s="382" t="s">
        <v>251</v>
      </c>
      <c r="D16" s="382" t="s">
        <v>251</v>
      </c>
      <c r="E16" s="382" t="s">
        <v>251</v>
      </c>
      <c r="F16" s="389"/>
      <c r="G16" s="389"/>
    </row>
    <row r="17" spans="1:7">
      <c r="A17" s="380">
        <v>5.5</v>
      </c>
      <c r="B17" s="139" t="s">
        <v>251</v>
      </c>
      <c r="C17" s="382" t="s">
        <v>251</v>
      </c>
      <c r="D17" s="382" t="s">
        <v>251</v>
      </c>
      <c r="E17" s="382" t="s">
        <v>251</v>
      </c>
      <c r="F17" s="389"/>
      <c r="G17" s="389"/>
    </row>
    <row r="18" spans="1:7">
      <c r="A18" s="380">
        <v>6</v>
      </c>
      <c r="B18" s="139" t="s">
        <v>251</v>
      </c>
      <c r="C18" s="382" t="s">
        <v>251</v>
      </c>
      <c r="D18" s="382" t="s">
        <v>251</v>
      </c>
      <c r="E18" s="382" t="s">
        <v>251</v>
      </c>
      <c r="F18" s="389"/>
      <c r="G18" s="389"/>
    </row>
    <row r="19" spans="1:7">
      <c r="A19" s="380">
        <v>6.5</v>
      </c>
      <c r="B19" s="139" t="s">
        <v>251</v>
      </c>
      <c r="C19" s="382" t="s">
        <v>251</v>
      </c>
      <c r="D19" s="382" t="s">
        <v>251</v>
      </c>
      <c r="E19" s="382" t="s">
        <v>251</v>
      </c>
      <c r="F19" s="389"/>
      <c r="G19" s="389"/>
    </row>
    <row r="20" spans="1:7">
      <c r="A20" s="380">
        <v>7</v>
      </c>
      <c r="B20" s="139" t="s">
        <v>251</v>
      </c>
      <c r="C20" s="382" t="s">
        <v>251</v>
      </c>
      <c r="D20" s="382" t="s">
        <v>251</v>
      </c>
      <c r="E20" s="382" t="s">
        <v>251</v>
      </c>
      <c r="F20" s="389"/>
      <c r="G20" s="389"/>
    </row>
    <row r="21" spans="1:7">
      <c r="A21" s="380">
        <v>7.5</v>
      </c>
      <c r="B21" s="139" t="s">
        <v>251</v>
      </c>
      <c r="C21" s="382" t="s">
        <v>251</v>
      </c>
      <c r="D21" s="382" t="s">
        <v>251</v>
      </c>
      <c r="E21" s="382" t="s">
        <v>251</v>
      </c>
      <c r="F21" s="389"/>
      <c r="G21" s="389"/>
    </row>
    <row r="22" spans="1:7">
      <c r="A22" s="380">
        <v>8</v>
      </c>
      <c r="B22" s="397">
        <v>225.394488</v>
      </c>
      <c r="C22" s="397">
        <v>225.394488</v>
      </c>
      <c r="D22" s="397">
        <v>225.394488</v>
      </c>
      <c r="E22" s="397">
        <v>225.394488</v>
      </c>
      <c r="F22" s="389"/>
      <c r="G22" s="389"/>
    </row>
    <row r="23" spans="1:7">
      <c r="A23" s="380">
        <v>8.5</v>
      </c>
      <c r="B23" s="397">
        <v>232.736328</v>
      </c>
      <c r="C23" s="397">
        <v>232.736328</v>
      </c>
      <c r="D23" s="397">
        <v>232.736328</v>
      </c>
      <c r="E23" s="397">
        <v>232.736328</v>
      </c>
      <c r="F23" s="389"/>
      <c r="G23" s="389"/>
    </row>
    <row r="24" spans="1:7">
      <c r="A24" s="380">
        <v>9</v>
      </c>
      <c r="B24" s="397">
        <v>239.83344</v>
      </c>
      <c r="C24" s="397">
        <v>239.83344</v>
      </c>
      <c r="D24" s="397">
        <v>239.83344</v>
      </c>
      <c r="E24" s="397">
        <v>239.83344</v>
      </c>
      <c r="F24" s="389"/>
      <c r="G24" s="389"/>
    </row>
    <row r="25" spans="1:7">
      <c r="A25" s="380">
        <v>9.5</v>
      </c>
      <c r="B25" s="397">
        <v>246.685824</v>
      </c>
      <c r="C25" s="397">
        <v>246.685824</v>
      </c>
      <c r="D25" s="397">
        <v>246.685824</v>
      </c>
      <c r="E25" s="397">
        <v>246.685824</v>
      </c>
      <c r="F25" s="389"/>
      <c r="G25" s="389"/>
    </row>
    <row r="26" spans="1:7">
      <c r="A26" s="380">
        <v>10</v>
      </c>
      <c r="B26" s="397">
        <v>254.272392</v>
      </c>
      <c r="C26" s="397">
        <v>254.272392</v>
      </c>
      <c r="D26" s="397">
        <v>254.272392</v>
      </c>
      <c r="E26" s="397">
        <v>254.272392</v>
      </c>
      <c r="F26" s="389"/>
      <c r="G26" s="389"/>
    </row>
    <row r="27" spans="1:7">
      <c r="A27" s="380">
        <v>10.5</v>
      </c>
      <c r="B27" s="397">
        <v>264.061512</v>
      </c>
      <c r="C27" s="397">
        <v>264.061512</v>
      </c>
      <c r="D27" s="397">
        <v>264.061512</v>
      </c>
      <c r="E27" s="397">
        <v>264.061512</v>
      </c>
      <c r="F27" s="389"/>
      <c r="G27" s="389"/>
    </row>
    <row r="28" spans="1:7">
      <c r="A28" s="380">
        <v>11</v>
      </c>
      <c r="B28" s="397">
        <v>273.850632</v>
      </c>
      <c r="C28" s="397">
        <v>273.850632</v>
      </c>
      <c r="D28" s="397">
        <v>273.850632</v>
      </c>
      <c r="E28" s="397">
        <v>273.850632</v>
      </c>
      <c r="F28" s="389"/>
      <c r="G28" s="389"/>
    </row>
    <row r="29" spans="1:7">
      <c r="A29" s="380">
        <v>11.5</v>
      </c>
      <c r="B29" s="397">
        <v>282.416112</v>
      </c>
      <c r="C29" s="397">
        <v>282.416112</v>
      </c>
      <c r="D29" s="397">
        <v>282.416112</v>
      </c>
      <c r="E29" s="397">
        <v>282.416112</v>
      </c>
      <c r="F29" s="389"/>
      <c r="G29" s="389"/>
    </row>
    <row r="30" spans="1:7">
      <c r="A30" s="380">
        <v>12</v>
      </c>
      <c r="B30" s="397">
        <v>291.960504</v>
      </c>
      <c r="C30" s="397">
        <v>291.960504</v>
      </c>
      <c r="D30" s="397">
        <v>291.960504</v>
      </c>
      <c r="E30" s="397">
        <v>291.960504</v>
      </c>
      <c r="F30" s="389"/>
      <c r="G30" s="389"/>
    </row>
    <row r="31" spans="1:7">
      <c r="A31" s="380">
        <v>12.5</v>
      </c>
      <c r="B31" s="397">
        <v>301.260168</v>
      </c>
      <c r="C31" s="397">
        <v>301.260168</v>
      </c>
      <c r="D31" s="397">
        <v>301.260168</v>
      </c>
      <c r="E31" s="397">
        <v>301.260168</v>
      </c>
      <c r="F31" s="389"/>
      <c r="G31" s="389"/>
    </row>
    <row r="32" spans="1:7">
      <c r="A32" s="380">
        <v>13</v>
      </c>
      <c r="B32" s="397">
        <v>310.559832</v>
      </c>
      <c r="C32" s="397">
        <v>310.559832</v>
      </c>
      <c r="D32" s="397">
        <v>310.559832</v>
      </c>
      <c r="E32" s="397">
        <v>310.559832</v>
      </c>
      <c r="F32" s="389"/>
      <c r="G32" s="389"/>
    </row>
    <row r="33" spans="1:7">
      <c r="A33" s="380">
        <v>13.5</v>
      </c>
      <c r="B33" s="397">
        <v>319.614768</v>
      </c>
      <c r="C33" s="397">
        <v>319.614768</v>
      </c>
      <c r="D33" s="397">
        <v>319.614768</v>
      </c>
      <c r="E33" s="397">
        <v>319.614768</v>
      </c>
      <c r="F33" s="389"/>
      <c r="G33" s="389"/>
    </row>
    <row r="34" spans="1:7">
      <c r="A34" s="380">
        <v>14</v>
      </c>
      <c r="B34" s="397">
        <v>329.893344</v>
      </c>
      <c r="C34" s="397">
        <v>329.893344</v>
      </c>
      <c r="D34" s="397">
        <v>329.893344</v>
      </c>
      <c r="E34" s="397">
        <v>329.893344</v>
      </c>
      <c r="F34" s="389"/>
      <c r="G34" s="389"/>
    </row>
    <row r="35" spans="1:7">
      <c r="A35" s="380">
        <v>14.5</v>
      </c>
      <c r="B35" s="397">
        <v>338.94828</v>
      </c>
      <c r="C35" s="397">
        <v>338.94828</v>
      </c>
      <c r="D35" s="397">
        <v>338.94828</v>
      </c>
      <c r="E35" s="397">
        <v>338.94828</v>
      </c>
      <c r="F35" s="389"/>
      <c r="G35" s="389"/>
    </row>
    <row r="36" spans="1:7">
      <c r="A36" s="380">
        <v>15</v>
      </c>
      <c r="B36" s="397">
        <v>348.492672</v>
      </c>
      <c r="C36" s="397">
        <v>348.492672</v>
      </c>
      <c r="D36" s="397">
        <v>348.492672</v>
      </c>
      <c r="E36" s="397">
        <v>348.492672</v>
      </c>
      <c r="F36" s="389"/>
      <c r="G36" s="389"/>
    </row>
    <row r="37" spans="1:7">
      <c r="A37" s="380">
        <v>15.5</v>
      </c>
      <c r="B37" s="397">
        <v>356.323968</v>
      </c>
      <c r="C37" s="397">
        <v>356.323968</v>
      </c>
      <c r="D37" s="397">
        <v>356.323968</v>
      </c>
      <c r="E37" s="397">
        <v>356.323968</v>
      </c>
      <c r="F37" s="389"/>
      <c r="G37" s="389"/>
    </row>
    <row r="38" spans="1:7">
      <c r="A38" s="380">
        <v>16</v>
      </c>
      <c r="B38" s="397">
        <v>364.155264</v>
      </c>
      <c r="C38" s="397">
        <v>364.155264</v>
      </c>
      <c r="D38" s="397">
        <v>364.155264</v>
      </c>
      <c r="E38" s="397">
        <v>364.155264</v>
      </c>
      <c r="F38" s="389"/>
      <c r="G38" s="389"/>
    </row>
    <row r="39" spans="1:7">
      <c r="A39" s="380">
        <v>16.5</v>
      </c>
      <c r="B39" s="397">
        <v>372.720744</v>
      </c>
      <c r="C39" s="397">
        <v>372.720744</v>
      </c>
      <c r="D39" s="397">
        <v>372.720744</v>
      </c>
      <c r="E39" s="397">
        <v>372.720744</v>
      </c>
      <c r="F39" s="389"/>
      <c r="G39" s="389"/>
    </row>
    <row r="40" spans="1:7">
      <c r="A40" s="380">
        <v>17</v>
      </c>
      <c r="B40" s="397">
        <v>380.307312</v>
      </c>
      <c r="C40" s="397">
        <v>380.307312</v>
      </c>
      <c r="D40" s="397">
        <v>380.307312</v>
      </c>
      <c r="E40" s="397">
        <v>380.307312</v>
      </c>
      <c r="F40" s="389"/>
      <c r="G40" s="389"/>
    </row>
    <row r="41" spans="1:7">
      <c r="A41" s="380">
        <v>17.5</v>
      </c>
      <c r="B41" s="397">
        <v>388.628064</v>
      </c>
      <c r="C41" s="397">
        <v>388.628064</v>
      </c>
      <c r="D41" s="397">
        <v>388.628064</v>
      </c>
      <c r="E41" s="397">
        <v>388.628064</v>
      </c>
      <c r="F41" s="389"/>
      <c r="G41" s="389"/>
    </row>
    <row r="42" spans="1:7">
      <c r="A42" s="380">
        <v>18</v>
      </c>
      <c r="B42" s="397">
        <v>392.78844</v>
      </c>
      <c r="C42" s="397">
        <v>392.78844</v>
      </c>
      <c r="D42" s="397">
        <v>392.78844</v>
      </c>
      <c r="E42" s="397">
        <v>392.78844</v>
      </c>
      <c r="F42" s="389"/>
      <c r="G42" s="389"/>
    </row>
    <row r="43" spans="1:7">
      <c r="A43" s="380">
        <v>18.5</v>
      </c>
      <c r="B43" s="397">
        <v>397.438272</v>
      </c>
      <c r="C43" s="397">
        <v>397.438272</v>
      </c>
      <c r="D43" s="397">
        <v>397.438272</v>
      </c>
      <c r="E43" s="397">
        <v>397.438272</v>
      </c>
      <c r="F43" s="389"/>
      <c r="G43" s="389"/>
    </row>
    <row r="44" spans="1:7">
      <c r="A44" s="380">
        <v>19</v>
      </c>
      <c r="B44" s="397">
        <v>400.13028</v>
      </c>
      <c r="C44" s="397">
        <v>400.13028</v>
      </c>
      <c r="D44" s="397">
        <v>400.13028</v>
      </c>
      <c r="E44" s="397">
        <v>400.13028</v>
      </c>
      <c r="F44" s="389"/>
      <c r="G44" s="389"/>
    </row>
    <row r="45" spans="1:7">
      <c r="A45" s="380">
        <v>19.5</v>
      </c>
      <c r="B45" s="397">
        <v>403.556472</v>
      </c>
      <c r="C45" s="397">
        <v>403.556472</v>
      </c>
      <c r="D45" s="397">
        <v>403.556472</v>
      </c>
      <c r="E45" s="397">
        <v>403.556472</v>
      </c>
      <c r="F45" s="389"/>
      <c r="G45" s="389"/>
    </row>
    <row r="46" ht="15" spans="1:7">
      <c r="A46" s="380">
        <v>20</v>
      </c>
      <c r="B46" s="397">
        <v>404.780112</v>
      </c>
      <c r="C46" s="397">
        <v>404.780112</v>
      </c>
      <c r="D46" s="397">
        <v>404.780112</v>
      </c>
      <c r="E46" s="397">
        <v>404.780112</v>
      </c>
      <c r="F46" s="389"/>
      <c r="G46" s="389"/>
    </row>
    <row r="47" ht="15.75" spans="1:7">
      <c r="A47" s="383" t="s">
        <v>4440</v>
      </c>
      <c r="B47" s="383"/>
      <c r="C47" s="383"/>
      <c r="D47" s="383"/>
      <c r="E47" s="383"/>
      <c r="F47" s="389"/>
      <c r="G47" s="389"/>
    </row>
    <row r="48" spans="1:7">
      <c r="A48" s="380" t="s">
        <v>3680</v>
      </c>
      <c r="B48" s="140">
        <v>18.4</v>
      </c>
      <c r="C48" s="140">
        <v>18.4</v>
      </c>
      <c r="D48" s="140">
        <v>18.4</v>
      </c>
      <c r="E48" s="140">
        <v>18.4</v>
      </c>
      <c r="F48" s="389"/>
      <c r="G48" s="389"/>
    </row>
    <row r="49" spans="1:7">
      <c r="A49" s="380" t="s">
        <v>3681</v>
      </c>
      <c r="B49" s="140">
        <v>17.79</v>
      </c>
      <c r="C49" s="140">
        <v>17.79</v>
      </c>
      <c r="D49" s="140">
        <v>17.79</v>
      </c>
      <c r="E49" s="140">
        <v>17.79</v>
      </c>
      <c r="F49" s="389"/>
      <c r="G49" s="389"/>
    </row>
    <row r="50" spans="1:7">
      <c r="A50" s="380" t="s">
        <v>792</v>
      </c>
      <c r="B50" s="140">
        <v>14.298</v>
      </c>
      <c r="C50" s="140">
        <v>14.298</v>
      </c>
      <c r="D50" s="140">
        <v>14.298</v>
      </c>
      <c r="E50" s="140">
        <v>14.298</v>
      </c>
      <c r="F50" s="389"/>
      <c r="G50" s="389"/>
    </row>
    <row r="51" spans="1:7">
      <c r="A51" s="380" t="s">
        <v>793</v>
      </c>
      <c r="B51" s="140">
        <v>14.145</v>
      </c>
      <c r="C51" s="140">
        <v>14.145</v>
      </c>
      <c r="D51" s="140">
        <v>14.145</v>
      </c>
      <c r="E51" s="140">
        <v>14.145</v>
      </c>
      <c r="F51" s="389"/>
      <c r="G51" s="389"/>
    </row>
    <row r="52" spans="1:7">
      <c r="A52" s="380" t="s">
        <v>257</v>
      </c>
      <c r="B52" s="140">
        <v>13.945</v>
      </c>
      <c r="C52" s="140">
        <v>13.945</v>
      </c>
      <c r="D52" s="140">
        <v>13.945</v>
      </c>
      <c r="E52" s="140">
        <v>13.945</v>
      </c>
      <c r="F52" s="389"/>
      <c r="G52" s="389"/>
    </row>
    <row r="53" spans="1:7">
      <c r="A53" s="380" t="s">
        <v>4238</v>
      </c>
      <c r="B53" s="140">
        <v>13.945</v>
      </c>
      <c r="C53" s="140">
        <v>13.945</v>
      </c>
      <c r="D53" s="140">
        <v>13.945</v>
      </c>
      <c r="E53" s="140">
        <v>13.945</v>
      </c>
      <c r="F53" s="389"/>
      <c r="G53" s="389"/>
    </row>
    <row r="54" spans="1:7">
      <c r="A54" s="380" t="s">
        <v>4441</v>
      </c>
      <c r="B54" s="140">
        <v>13.945</v>
      </c>
      <c r="C54" s="140">
        <v>13.945</v>
      </c>
      <c r="D54" s="140">
        <v>13.945</v>
      </c>
      <c r="E54" s="140">
        <v>13.945</v>
      </c>
      <c r="F54" s="389"/>
      <c r="G54" s="389"/>
    </row>
    <row r="55" spans="1:7">
      <c r="A55" s="389" t="s">
        <v>4442</v>
      </c>
      <c r="B55" s="389"/>
      <c r="C55" s="389"/>
      <c r="D55" s="389"/>
      <c r="E55" s="389"/>
      <c r="F55" s="389"/>
      <c r="G55" s="389"/>
    </row>
    <row r="56" spans="1:7">
      <c r="A56" s="389" t="s">
        <v>4443</v>
      </c>
      <c r="B56" s="389"/>
      <c r="C56" s="389"/>
      <c r="D56" s="389"/>
      <c r="E56" s="389"/>
      <c r="F56" s="389"/>
      <c r="G56" s="389"/>
    </row>
    <row r="57" spans="1:7">
      <c r="A57" s="390" t="s">
        <v>4444</v>
      </c>
      <c r="B57" s="391"/>
      <c r="C57" s="391"/>
      <c r="D57" s="391"/>
      <c r="E57" s="391"/>
      <c r="F57" s="391"/>
      <c r="G57" s="391"/>
    </row>
    <row r="58" spans="1:7">
      <c r="A58" s="392" t="s">
        <v>4445</v>
      </c>
      <c r="B58" s="393"/>
      <c r="C58" s="393"/>
      <c r="D58" s="393"/>
      <c r="E58" s="393"/>
      <c r="F58" s="393"/>
      <c r="G58" s="398"/>
    </row>
    <row r="59" spans="1:7">
      <c r="A59" s="393" t="s">
        <v>4446</v>
      </c>
      <c r="B59" s="393"/>
      <c r="C59" s="393"/>
      <c r="D59" s="393"/>
      <c r="E59" s="393"/>
      <c r="F59" s="393"/>
      <c r="G59" s="398"/>
    </row>
    <row r="60" spans="1:7">
      <c r="A60" s="393" t="s">
        <v>4447</v>
      </c>
      <c r="B60" s="393"/>
      <c r="C60" s="393"/>
      <c r="D60" s="393"/>
      <c r="E60" s="393"/>
      <c r="F60" s="393"/>
      <c r="G60" s="398"/>
    </row>
    <row r="61" spans="1:7">
      <c r="A61" s="393" t="s">
        <v>4448</v>
      </c>
      <c r="B61" s="393"/>
      <c r="C61" s="393"/>
      <c r="D61" s="393"/>
      <c r="E61" s="393"/>
      <c r="F61" s="393"/>
      <c r="G61" s="398"/>
    </row>
    <row r="62" spans="1:7">
      <c r="A62" s="393" t="s">
        <v>4449</v>
      </c>
      <c r="B62" s="393"/>
      <c r="C62" s="393"/>
      <c r="D62" s="393"/>
      <c r="E62" s="393"/>
      <c r="F62" s="393"/>
      <c r="G62" s="398"/>
    </row>
    <row r="63" ht="17" customHeight="1" spans="1:7">
      <c r="A63" s="393" t="s">
        <v>4450</v>
      </c>
      <c r="B63" s="393"/>
      <c r="C63" s="393"/>
      <c r="D63" s="393"/>
      <c r="E63" s="393"/>
      <c r="F63" s="393"/>
      <c r="G63" s="389"/>
    </row>
    <row r="64" ht="26" customHeight="1" spans="1:7">
      <c r="A64" s="394" t="s">
        <v>4451</v>
      </c>
      <c r="B64" s="394"/>
      <c r="C64" s="394"/>
      <c r="D64" s="394"/>
      <c r="E64" s="394"/>
      <c r="F64" s="394"/>
      <c r="G64" s="389"/>
    </row>
    <row r="65" spans="1:7">
      <c r="A65" s="393" t="s">
        <v>4452</v>
      </c>
      <c r="B65" s="393"/>
      <c r="C65" s="393"/>
      <c r="D65" s="393"/>
      <c r="E65" s="393"/>
      <c r="F65" s="393"/>
      <c r="G65" s="389"/>
    </row>
    <row r="66" spans="1:7">
      <c r="A66" s="392" t="s">
        <v>4453</v>
      </c>
      <c r="B66" s="393"/>
      <c r="C66" s="393"/>
      <c r="D66" s="393"/>
      <c r="E66" s="393"/>
      <c r="F66" s="393"/>
      <c r="G66" s="389"/>
    </row>
    <row r="67" spans="1:7">
      <c r="A67" s="393" t="s">
        <v>4454</v>
      </c>
      <c r="B67" s="393"/>
      <c r="C67" s="393"/>
      <c r="D67" s="393"/>
      <c r="E67" s="393"/>
      <c r="F67" s="393"/>
      <c r="G67" s="389"/>
    </row>
    <row r="68" spans="1:7">
      <c r="A68" s="393" t="s">
        <v>4455</v>
      </c>
      <c r="B68" s="393"/>
      <c r="C68" s="393"/>
      <c r="D68" s="393"/>
      <c r="E68" s="393"/>
      <c r="F68" s="393"/>
      <c r="G68" s="389"/>
    </row>
    <row r="69" spans="1:7">
      <c r="A69" s="392" t="s">
        <v>4456</v>
      </c>
      <c r="B69" s="393"/>
      <c r="C69" s="393"/>
      <c r="D69" s="393"/>
      <c r="E69" s="393"/>
      <c r="F69" s="393"/>
      <c r="G69" s="389"/>
    </row>
    <row r="70" spans="1:7">
      <c r="A70" s="393" t="s">
        <v>4457</v>
      </c>
      <c r="B70" s="393"/>
      <c r="C70" s="393"/>
      <c r="D70" s="393"/>
      <c r="E70" s="393"/>
      <c r="F70" s="393"/>
      <c r="G70" s="389"/>
    </row>
    <row r="71" spans="1:7">
      <c r="A71" s="393" t="s">
        <v>4458</v>
      </c>
      <c r="B71" s="393"/>
      <c r="C71" s="393"/>
      <c r="D71" s="393"/>
      <c r="E71" s="393"/>
      <c r="F71" s="393"/>
      <c r="G71" s="389"/>
    </row>
    <row r="72" spans="1:7">
      <c r="A72" s="395" t="s">
        <v>4459</v>
      </c>
      <c r="B72" s="395"/>
      <c r="C72" s="395"/>
      <c r="D72" s="395"/>
      <c r="E72" s="395"/>
      <c r="F72" s="395"/>
      <c r="G72" s="389"/>
    </row>
    <row r="73" spans="1:7">
      <c r="A73" s="393" t="s">
        <v>4460</v>
      </c>
      <c r="B73" s="393"/>
      <c r="C73" s="393"/>
      <c r="D73" s="393"/>
      <c r="E73" s="393"/>
      <c r="F73" s="393"/>
      <c r="G73" s="389"/>
    </row>
    <row r="74" ht="12" customHeight="1" spans="1:7">
      <c r="A74" s="393" t="s">
        <v>4461</v>
      </c>
      <c r="B74" s="393"/>
      <c r="C74" s="393"/>
      <c r="D74" s="393"/>
      <c r="E74" s="393"/>
      <c r="F74" s="393"/>
      <c r="G74" s="389"/>
    </row>
    <row r="75" ht="33" customHeight="1" spans="1:7">
      <c r="A75" s="395" t="s">
        <v>4462</v>
      </c>
      <c r="B75" s="395"/>
      <c r="C75" s="395"/>
      <c r="D75" s="395"/>
      <c r="E75" s="395"/>
      <c r="F75" s="395"/>
      <c r="G75" s="389"/>
    </row>
  </sheetData>
  <mergeCells count="6">
    <mergeCell ref="A1:E1"/>
    <mergeCell ref="A2:E2"/>
    <mergeCell ref="A3:E3"/>
    <mergeCell ref="A64:F64"/>
    <mergeCell ref="A72:F72"/>
    <mergeCell ref="A75:F75"/>
  </mergeCells>
  <hyperlinks>
    <hyperlink ref="F4" location="价格目录!A1" display="返回目录"/>
  </hyperlinks>
  <pageMargins left="0.699305555555556" right="0.699305555555556" top="0.75" bottom="0.75" header="0.3" footer="0.3"/>
  <pageSetup paperSize="9" orientation="portrait"/>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I75"/>
  <sheetViews>
    <sheetView topLeftCell="A31" workbookViewId="0">
      <selection activeCell="H66" sqref="H66"/>
    </sheetView>
  </sheetViews>
  <sheetFormatPr defaultColWidth="9" defaultRowHeight="14.25"/>
  <cols>
    <col min="2" max="2" width="10.375" customWidth="1"/>
    <col min="3" max="3" width="14.25" customWidth="1"/>
    <col min="4" max="4" width="11.875" customWidth="1"/>
    <col min="5" max="5" width="13" customWidth="1"/>
    <col min="6" max="6" width="11.125" customWidth="1"/>
    <col min="7" max="7" width="10.875" customWidth="1"/>
    <col min="8" max="8" width="12" customWidth="1"/>
  </cols>
  <sheetData>
    <row r="1" ht="31.5" spans="1:9">
      <c r="A1" s="31" t="s">
        <v>95</v>
      </c>
      <c r="B1" s="31"/>
      <c r="C1" s="31"/>
      <c r="D1" s="31"/>
      <c r="E1" s="31"/>
      <c r="F1" s="31"/>
      <c r="G1" s="31"/>
      <c r="H1" s="31"/>
      <c r="I1" s="55"/>
    </row>
    <row r="2" ht="18.75" spans="1:9">
      <c r="A2" s="32" t="s">
        <v>216</v>
      </c>
      <c r="B2" s="32"/>
      <c r="C2" s="32"/>
      <c r="D2" s="32"/>
      <c r="E2" s="32"/>
      <c r="F2" s="32"/>
      <c r="G2" s="32"/>
      <c r="H2" s="32"/>
      <c r="I2" s="55"/>
    </row>
    <row r="3" spans="1:9">
      <c r="A3" s="33" t="s">
        <v>2700</v>
      </c>
      <c r="B3" s="34"/>
      <c r="C3" s="34"/>
      <c r="D3" s="34"/>
      <c r="E3" s="34"/>
      <c r="F3" s="34"/>
      <c r="G3" s="34"/>
      <c r="H3" s="34"/>
      <c r="I3" s="56"/>
    </row>
    <row r="4" ht="25.5" spans="1:9">
      <c r="A4" s="375"/>
      <c r="B4" s="375"/>
      <c r="C4" s="375"/>
      <c r="D4" s="376" t="s">
        <v>4463</v>
      </c>
      <c r="E4" s="375"/>
      <c r="F4" s="375"/>
      <c r="G4" s="375"/>
      <c r="H4" s="375"/>
      <c r="I4" s="14" t="s">
        <v>99</v>
      </c>
    </row>
    <row r="5" spans="1:9">
      <c r="A5" s="375"/>
      <c r="B5" s="375"/>
      <c r="C5" s="375"/>
      <c r="D5" s="375"/>
      <c r="E5" s="375"/>
      <c r="F5" s="375"/>
      <c r="G5" s="375"/>
      <c r="H5" s="375"/>
      <c r="I5" s="389"/>
    </row>
    <row r="6" ht="25" customHeight="1" spans="1:9">
      <c r="A6" s="377" t="s">
        <v>4439</v>
      </c>
      <c r="B6" s="378" t="s">
        <v>248</v>
      </c>
      <c r="C6" s="378" t="s">
        <v>3701</v>
      </c>
      <c r="D6" s="378" t="s">
        <v>824</v>
      </c>
      <c r="E6" s="378" t="s">
        <v>222</v>
      </c>
      <c r="F6" s="378" t="s">
        <v>622</v>
      </c>
      <c r="G6" s="378" t="s">
        <v>2552</v>
      </c>
      <c r="H6" s="379" t="s">
        <v>4464</v>
      </c>
      <c r="I6" s="389"/>
    </row>
    <row r="7" spans="1:9">
      <c r="A7" s="380">
        <v>0.5</v>
      </c>
      <c r="B7" s="381">
        <v>136.3</v>
      </c>
      <c r="C7" s="381">
        <v>136.3</v>
      </c>
      <c r="D7" s="382" t="s">
        <v>251</v>
      </c>
      <c r="E7" s="382" t="s">
        <v>251</v>
      </c>
      <c r="F7" s="381">
        <v>136.3</v>
      </c>
      <c r="G7" s="381">
        <v>137</v>
      </c>
      <c r="H7" s="381">
        <v>138.2</v>
      </c>
      <c r="I7" s="389"/>
    </row>
    <row r="8" spans="1:9">
      <c r="A8" s="380">
        <v>1</v>
      </c>
      <c r="B8" s="381">
        <v>154.3</v>
      </c>
      <c r="C8" s="381">
        <v>154.3</v>
      </c>
      <c r="D8" s="382" t="s">
        <v>251</v>
      </c>
      <c r="E8" s="382" t="s">
        <v>251</v>
      </c>
      <c r="F8" s="381">
        <v>154.3</v>
      </c>
      <c r="G8" s="381">
        <v>160</v>
      </c>
      <c r="H8" s="381">
        <v>162.6</v>
      </c>
      <c r="I8" s="389"/>
    </row>
    <row r="9" spans="1:9">
      <c r="A9" s="380">
        <v>1.5</v>
      </c>
      <c r="B9" s="381">
        <v>183.15</v>
      </c>
      <c r="C9" s="381">
        <v>183.15</v>
      </c>
      <c r="D9" s="382" t="s">
        <v>251</v>
      </c>
      <c r="E9" s="382" t="s">
        <v>251</v>
      </c>
      <c r="F9" s="381">
        <v>183.15</v>
      </c>
      <c r="G9" s="381">
        <v>188.9</v>
      </c>
      <c r="H9" s="381">
        <v>190.1</v>
      </c>
      <c r="I9" s="389"/>
    </row>
    <row r="10" spans="1:9">
      <c r="A10" s="380">
        <v>2</v>
      </c>
      <c r="B10" s="381">
        <v>212.2</v>
      </c>
      <c r="C10" s="381">
        <v>212.2</v>
      </c>
      <c r="D10" s="382" t="s">
        <v>251</v>
      </c>
      <c r="E10" s="382" t="s">
        <v>251</v>
      </c>
      <c r="F10" s="381">
        <v>212.2</v>
      </c>
      <c r="G10" s="381">
        <v>217.2</v>
      </c>
      <c r="H10" s="381">
        <v>217.8</v>
      </c>
      <c r="I10" s="389"/>
    </row>
    <row r="11" spans="1:9">
      <c r="A11" s="380">
        <v>2.5</v>
      </c>
      <c r="B11" s="381">
        <v>240.05</v>
      </c>
      <c r="C11" s="381">
        <v>240.05</v>
      </c>
      <c r="D11" s="382" t="s">
        <v>251</v>
      </c>
      <c r="E11" s="382" t="s">
        <v>251</v>
      </c>
      <c r="F11" s="381">
        <v>240.05</v>
      </c>
      <c r="G11" s="381">
        <v>245.9</v>
      </c>
      <c r="H11" s="381">
        <v>248.5</v>
      </c>
      <c r="I11" s="389"/>
    </row>
    <row r="12" spans="1:9">
      <c r="A12" s="380">
        <v>3</v>
      </c>
      <c r="B12" s="381">
        <v>269.5</v>
      </c>
      <c r="C12" s="381">
        <v>269.5</v>
      </c>
      <c r="D12" s="382" t="s">
        <v>251</v>
      </c>
      <c r="E12" s="382" t="s">
        <v>251</v>
      </c>
      <c r="F12" s="381">
        <v>269.5</v>
      </c>
      <c r="G12" s="381">
        <v>269.2</v>
      </c>
      <c r="H12" s="381">
        <v>276</v>
      </c>
      <c r="I12" s="389"/>
    </row>
    <row r="13" spans="1:9">
      <c r="A13" s="380">
        <v>3.5</v>
      </c>
      <c r="B13" s="381">
        <v>286.91</v>
      </c>
      <c r="C13" s="381">
        <v>286.91</v>
      </c>
      <c r="D13" s="382" t="s">
        <v>251</v>
      </c>
      <c r="E13" s="382" t="s">
        <v>251</v>
      </c>
      <c r="F13" s="381">
        <v>286.91</v>
      </c>
      <c r="G13" s="381">
        <v>293.65</v>
      </c>
      <c r="H13" s="381">
        <v>293.73</v>
      </c>
      <c r="I13" s="389"/>
    </row>
    <row r="14" spans="1:9">
      <c r="A14" s="380">
        <v>4</v>
      </c>
      <c r="B14" s="381">
        <v>297.08</v>
      </c>
      <c r="C14" s="381">
        <v>297.08</v>
      </c>
      <c r="D14" s="382" t="s">
        <v>251</v>
      </c>
      <c r="E14" s="382" t="s">
        <v>251</v>
      </c>
      <c r="F14" s="381">
        <v>297.08</v>
      </c>
      <c r="G14" s="381">
        <v>299.65</v>
      </c>
      <c r="H14" s="381">
        <v>299.7</v>
      </c>
      <c r="I14" s="389"/>
    </row>
    <row r="15" spans="1:9">
      <c r="A15" s="380">
        <v>4.5</v>
      </c>
      <c r="B15" s="381">
        <v>307.31</v>
      </c>
      <c r="C15" s="381">
        <v>307.31</v>
      </c>
      <c r="D15" s="382" t="s">
        <v>251</v>
      </c>
      <c r="E15" s="382" t="s">
        <v>251</v>
      </c>
      <c r="F15" s="381">
        <v>307.31</v>
      </c>
      <c r="G15" s="381">
        <v>305.43</v>
      </c>
      <c r="H15" s="381">
        <v>305.44</v>
      </c>
      <c r="I15" s="389"/>
    </row>
    <row r="16" spans="1:9">
      <c r="A16" s="380">
        <v>5</v>
      </c>
      <c r="B16" s="381">
        <v>317.38</v>
      </c>
      <c r="C16" s="381">
        <v>317.38</v>
      </c>
      <c r="D16" s="382" t="s">
        <v>251</v>
      </c>
      <c r="E16" s="382" t="s">
        <v>251</v>
      </c>
      <c r="F16" s="381">
        <v>317.38</v>
      </c>
      <c r="G16" s="381">
        <v>311.35</v>
      </c>
      <c r="H16" s="381">
        <v>311.38</v>
      </c>
      <c r="I16" s="389"/>
    </row>
    <row r="17" spans="1:9">
      <c r="A17" s="380">
        <v>5.5</v>
      </c>
      <c r="B17" s="381">
        <v>342.52</v>
      </c>
      <c r="C17" s="381">
        <v>342.52</v>
      </c>
      <c r="D17" s="382" t="s">
        <v>251</v>
      </c>
      <c r="E17" s="382" t="s">
        <v>251</v>
      </c>
      <c r="F17" s="381">
        <v>342.52</v>
      </c>
      <c r="G17" s="381">
        <v>346.94</v>
      </c>
      <c r="H17" s="381">
        <v>346.67</v>
      </c>
      <c r="I17" s="389"/>
    </row>
    <row r="18" spans="1:9">
      <c r="A18" s="380">
        <v>6</v>
      </c>
      <c r="B18" s="381">
        <v>369.78</v>
      </c>
      <c r="C18" s="381">
        <v>369.78</v>
      </c>
      <c r="D18" s="382" t="s">
        <v>251</v>
      </c>
      <c r="E18" s="382" t="s">
        <v>251</v>
      </c>
      <c r="F18" s="381">
        <v>369.78</v>
      </c>
      <c r="G18" s="381">
        <v>369.66</v>
      </c>
      <c r="H18" s="381">
        <v>369.81</v>
      </c>
      <c r="I18" s="389"/>
    </row>
    <row r="19" spans="1:9">
      <c r="A19" s="380">
        <v>6.5</v>
      </c>
      <c r="B19" s="381">
        <v>396.88</v>
      </c>
      <c r="C19" s="381">
        <v>396.88</v>
      </c>
      <c r="D19" s="382" t="s">
        <v>251</v>
      </c>
      <c r="E19" s="382" t="s">
        <v>251</v>
      </c>
      <c r="F19" s="381">
        <v>396.88</v>
      </c>
      <c r="G19" s="381">
        <v>392.76</v>
      </c>
      <c r="H19" s="381">
        <v>392.66</v>
      </c>
      <c r="I19" s="389"/>
    </row>
    <row r="20" spans="1:9">
      <c r="A20" s="380">
        <v>7</v>
      </c>
      <c r="B20" s="381">
        <v>424.35</v>
      </c>
      <c r="C20" s="381">
        <v>424.35</v>
      </c>
      <c r="D20" s="382" t="s">
        <v>251</v>
      </c>
      <c r="E20" s="382" t="s">
        <v>251</v>
      </c>
      <c r="F20" s="381">
        <v>424.35</v>
      </c>
      <c r="G20" s="381">
        <v>415.47</v>
      </c>
      <c r="H20" s="381">
        <v>415.35</v>
      </c>
      <c r="I20" s="389"/>
    </row>
    <row r="21" spans="1:9">
      <c r="A21" s="380">
        <v>7.5</v>
      </c>
      <c r="B21" s="381">
        <v>448.92</v>
      </c>
      <c r="C21" s="381">
        <v>448.92</v>
      </c>
      <c r="D21" s="382" t="s">
        <v>251</v>
      </c>
      <c r="E21" s="382" t="s">
        <v>251</v>
      </c>
      <c r="F21" s="381">
        <v>448.92</v>
      </c>
      <c r="G21" s="381">
        <v>438.34</v>
      </c>
      <c r="H21" s="381">
        <v>438.37</v>
      </c>
      <c r="I21" s="389"/>
    </row>
    <row r="22" spans="1:9">
      <c r="A22" s="380">
        <v>8</v>
      </c>
      <c r="B22" s="381">
        <v>476.2</v>
      </c>
      <c r="C22" s="381">
        <v>476.2</v>
      </c>
      <c r="D22" s="139">
        <v>278.41679056</v>
      </c>
      <c r="E22" s="139">
        <v>259.488262864</v>
      </c>
      <c r="F22" s="381">
        <v>476.2</v>
      </c>
      <c r="G22" s="381">
        <v>461.12</v>
      </c>
      <c r="H22" s="381">
        <v>461.28</v>
      </c>
      <c r="I22" s="389"/>
    </row>
    <row r="23" spans="1:9">
      <c r="A23" s="380">
        <v>8.5</v>
      </c>
      <c r="B23" s="381">
        <v>503.41</v>
      </c>
      <c r="C23" s="381">
        <v>503.41</v>
      </c>
      <c r="D23" s="139">
        <v>289.263717824</v>
      </c>
      <c r="E23" s="139">
        <v>273.063530912</v>
      </c>
      <c r="F23" s="381">
        <v>503.41</v>
      </c>
      <c r="G23" s="381">
        <v>490.15</v>
      </c>
      <c r="H23" s="381">
        <v>490.02</v>
      </c>
      <c r="I23" s="389"/>
    </row>
    <row r="24" spans="1:9">
      <c r="A24" s="380">
        <v>9</v>
      </c>
      <c r="B24" s="381">
        <v>532.89</v>
      </c>
      <c r="C24" s="381">
        <v>532.89</v>
      </c>
      <c r="D24" s="139">
        <v>299.877090624</v>
      </c>
      <c r="E24" s="139">
        <v>286.500789504</v>
      </c>
      <c r="F24" s="381">
        <v>532.89</v>
      </c>
      <c r="G24" s="381">
        <v>518.84</v>
      </c>
      <c r="H24" s="381">
        <v>518.83</v>
      </c>
      <c r="I24" s="389"/>
    </row>
    <row r="25" spans="1:9">
      <c r="A25" s="380">
        <v>9.5</v>
      </c>
      <c r="B25" s="381">
        <v>562.64</v>
      </c>
      <c r="C25" s="381">
        <v>562.64</v>
      </c>
      <c r="D25" s="139">
        <v>310.246292848</v>
      </c>
      <c r="E25" s="139">
        <v>299.938048096</v>
      </c>
      <c r="F25" s="381">
        <v>562.64</v>
      </c>
      <c r="G25" s="381">
        <v>547.73</v>
      </c>
      <c r="H25" s="381">
        <v>547.71</v>
      </c>
      <c r="I25" s="389"/>
    </row>
    <row r="26" spans="1:9">
      <c r="A26" s="380">
        <v>10</v>
      </c>
      <c r="B26" s="381">
        <v>589.21</v>
      </c>
      <c r="C26" s="381">
        <v>589.21</v>
      </c>
      <c r="D26" s="139">
        <v>321.337390688</v>
      </c>
      <c r="E26" s="139">
        <v>313.502700032</v>
      </c>
      <c r="F26" s="381">
        <v>589.21</v>
      </c>
      <c r="G26" s="381">
        <v>576.35</v>
      </c>
      <c r="H26" s="381">
        <v>576.55</v>
      </c>
      <c r="I26" s="389"/>
    </row>
    <row r="27" spans="1:9">
      <c r="A27" s="380">
        <v>10.5</v>
      </c>
      <c r="B27" s="381">
        <v>618.64</v>
      </c>
      <c r="C27" s="381">
        <v>618.64</v>
      </c>
      <c r="D27" s="139">
        <v>334.56232704</v>
      </c>
      <c r="E27" s="139">
        <v>326.663939712</v>
      </c>
      <c r="F27" s="381">
        <v>618.64</v>
      </c>
      <c r="G27" s="381">
        <v>603.67</v>
      </c>
      <c r="H27" s="381">
        <v>603.69</v>
      </c>
      <c r="I27" s="389"/>
    </row>
    <row r="28" spans="1:9">
      <c r="A28" s="380">
        <v>11</v>
      </c>
      <c r="B28" s="381">
        <v>648.03</v>
      </c>
      <c r="C28" s="381">
        <v>648.03</v>
      </c>
      <c r="D28" s="139">
        <v>347.787263392</v>
      </c>
      <c r="E28" s="139">
        <v>338.466317056</v>
      </c>
      <c r="F28" s="381">
        <v>648.03</v>
      </c>
      <c r="G28" s="381">
        <v>630.48</v>
      </c>
      <c r="H28" s="381">
        <v>630.55</v>
      </c>
      <c r="I28" s="389"/>
    </row>
    <row r="29" spans="1:9">
      <c r="A29" s="380">
        <v>11.5</v>
      </c>
      <c r="B29" s="381">
        <v>677.7</v>
      </c>
      <c r="C29" s="381">
        <v>677.7</v>
      </c>
      <c r="D29" s="139">
        <v>359.8231952</v>
      </c>
      <c r="E29" s="139">
        <v>350.258078288</v>
      </c>
      <c r="F29" s="381">
        <v>677.7</v>
      </c>
      <c r="G29" s="381">
        <v>657.2</v>
      </c>
      <c r="H29" s="381">
        <v>657.4</v>
      </c>
      <c r="I29" s="389"/>
    </row>
    <row r="30" spans="1:9">
      <c r="A30" s="380">
        <v>12</v>
      </c>
      <c r="B30" s="381">
        <v>706.94</v>
      </c>
      <c r="C30" s="381">
        <v>706.94</v>
      </c>
      <c r="D30" s="139">
        <v>372.803960976</v>
      </c>
      <c r="E30" s="139">
        <v>362.325858432</v>
      </c>
      <c r="F30" s="381">
        <v>706.94</v>
      </c>
      <c r="G30" s="381">
        <v>683.93</v>
      </c>
      <c r="H30" s="381">
        <v>683.98</v>
      </c>
      <c r="I30" s="389"/>
    </row>
    <row r="31" spans="1:9">
      <c r="A31" s="380">
        <v>12.5</v>
      </c>
      <c r="B31" s="381">
        <v>735.77</v>
      </c>
      <c r="C31" s="381">
        <v>735.77</v>
      </c>
      <c r="D31" s="139">
        <v>385.551172288</v>
      </c>
      <c r="E31" s="139">
        <v>373.841600752</v>
      </c>
      <c r="F31" s="381">
        <v>735.77</v>
      </c>
      <c r="G31" s="381">
        <v>710.4</v>
      </c>
      <c r="H31" s="381">
        <v>710.35</v>
      </c>
      <c r="I31" s="389"/>
    </row>
    <row r="32" spans="1:9">
      <c r="A32" s="380">
        <v>13</v>
      </c>
      <c r="B32" s="381">
        <v>765.18</v>
      </c>
      <c r="C32" s="381">
        <v>765.18</v>
      </c>
      <c r="D32" s="139">
        <v>398.308999712</v>
      </c>
      <c r="E32" s="139">
        <v>386.047390352</v>
      </c>
      <c r="F32" s="381">
        <v>765.18</v>
      </c>
      <c r="G32" s="381">
        <v>743.75</v>
      </c>
      <c r="H32" s="381">
        <v>743.61</v>
      </c>
      <c r="I32" s="389"/>
    </row>
    <row r="33" spans="1:9">
      <c r="A33" s="380">
        <v>13.5</v>
      </c>
      <c r="B33" s="381">
        <v>794.71</v>
      </c>
      <c r="C33" s="381">
        <v>794.71</v>
      </c>
      <c r="D33" s="139">
        <v>410.812040448</v>
      </c>
      <c r="E33" s="139">
        <v>398.115170496</v>
      </c>
      <c r="F33" s="381">
        <v>794.71</v>
      </c>
      <c r="G33" s="381">
        <v>765.74</v>
      </c>
      <c r="H33" s="381">
        <v>765.56</v>
      </c>
      <c r="I33" s="389"/>
    </row>
    <row r="34" spans="1:9">
      <c r="A34" s="380">
        <v>14</v>
      </c>
      <c r="B34" s="381">
        <v>824.16</v>
      </c>
      <c r="C34" s="381">
        <v>824.16</v>
      </c>
      <c r="D34" s="139">
        <v>424.51470184</v>
      </c>
      <c r="E34" s="139">
        <v>409.630912816</v>
      </c>
      <c r="F34" s="381">
        <v>824.16</v>
      </c>
      <c r="G34" s="381">
        <v>787.57</v>
      </c>
      <c r="H34" s="381">
        <v>787.48</v>
      </c>
      <c r="I34" s="389"/>
    </row>
    <row r="35" spans="1:9">
      <c r="A35" s="380">
        <v>14.5</v>
      </c>
      <c r="B35" s="381">
        <v>852.39</v>
      </c>
      <c r="C35" s="381">
        <v>852.39</v>
      </c>
      <c r="D35" s="139">
        <v>437.028358688</v>
      </c>
      <c r="E35" s="139">
        <v>421.69869296</v>
      </c>
      <c r="F35" s="381">
        <v>852.39</v>
      </c>
      <c r="G35" s="381">
        <v>810.45</v>
      </c>
      <c r="H35" s="381">
        <v>810.31</v>
      </c>
      <c r="I35" s="389"/>
    </row>
    <row r="36" spans="1:9">
      <c r="A36" s="380">
        <v>15</v>
      </c>
      <c r="B36" s="381">
        <v>880.54</v>
      </c>
      <c r="C36" s="381">
        <v>880.54</v>
      </c>
      <c r="D36" s="139">
        <v>450.019740576</v>
      </c>
      <c r="E36" s="139">
        <v>433.352444736</v>
      </c>
      <c r="F36" s="381">
        <v>880.54</v>
      </c>
      <c r="G36" s="381">
        <v>832.33</v>
      </c>
      <c r="H36" s="381">
        <v>831.99</v>
      </c>
      <c r="I36" s="389"/>
    </row>
    <row r="37" spans="1:9">
      <c r="A37" s="380">
        <v>15.5</v>
      </c>
      <c r="B37" s="381">
        <v>909.02</v>
      </c>
      <c r="C37" s="381">
        <v>909.02</v>
      </c>
      <c r="D37" s="139">
        <v>461.333776768</v>
      </c>
      <c r="E37" s="139">
        <v>444.793874272</v>
      </c>
      <c r="F37" s="381">
        <v>909.02</v>
      </c>
      <c r="G37" s="381">
        <v>854.2</v>
      </c>
      <c r="H37" s="381">
        <v>853.78</v>
      </c>
      <c r="I37" s="389"/>
    </row>
    <row r="38" spans="1:9">
      <c r="A38" s="380">
        <v>16</v>
      </c>
      <c r="B38" s="381">
        <v>937.27</v>
      </c>
      <c r="C38" s="381">
        <v>937.27</v>
      </c>
      <c r="D38" s="139">
        <v>472.658429072</v>
      </c>
      <c r="E38" s="139">
        <v>455.789427104</v>
      </c>
      <c r="F38" s="381">
        <v>937.27</v>
      </c>
      <c r="G38" s="381">
        <v>875.99</v>
      </c>
      <c r="H38" s="381">
        <v>875.82</v>
      </c>
      <c r="I38" s="389"/>
    </row>
    <row r="39" spans="1:9">
      <c r="A39" s="380">
        <v>16.5</v>
      </c>
      <c r="B39" s="381">
        <v>966.76</v>
      </c>
      <c r="C39" s="381">
        <v>966.76</v>
      </c>
      <c r="D39" s="139">
        <v>484.69436088</v>
      </c>
      <c r="E39" s="139">
        <v>466.232942112</v>
      </c>
      <c r="F39" s="381">
        <v>966.76</v>
      </c>
      <c r="G39" s="381">
        <v>898.73</v>
      </c>
      <c r="H39" s="381">
        <v>898.6</v>
      </c>
      <c r="I39" s="389"/>
    </row>
    <row r="40" spans="1:9">
      <c r="A40" s="380">
        <v>17</v>
      </c>
      <c r="B40" s="381">
        <v>994.85</v>
      </c>
      <c r="C40" s="381">
        <v>994.85</v>
      </c>
      <c r="D40" s="139">
        <v>495.78545872</v>
      </c>
      <c r="E40" s="139">
        <v>476.952476032</v>
      </c>
      <c r="F40" s="381">
        <v>994.85</v>
      </c>
      <c r="G40" s="381">
        <v>920.33</v>
      </c>
      <c r="H40" s="381">
        <v>920.27</v>
      </c>
      <c r="I40" s="389"/>
    </row>
    <row r="41" spans="1:9">
      <c r="A41" s="380">
        <v>17.5</v>
      </c>
      <c r="B41" s="381">
        <v>1023.06</v>
      </c>
      <c r="C41" s="381">
        <v>1023.06</v>
      </c>
      <c r="D41" s="139">
        <v>507.577219952</v>
      </c>
      <c r="E41" s="139">
        <v>487.534000496</v>
      </c>
      <c r="F41" s="381">
        <v>1023.06</v>
      </c>
      <c r="G41" s="381">
        <v>942.31</v>
      </c>
      <c r="H41" s="381">
        <v>942.08</v>
      </c>
      <c r="I41" s="389"/>
    </row>
    <row r="42" spans="1:9">
      <c r="A42" s="380">
        <v>18</v>
      </c>
      <c r="B42" s="381">
        <v>1052.46</v>
      </c>
      <c r="C42" s="381">
        <v>1052.46</v>
      </c>
      <c r="D42" s="139">
        <v>515.334858624</v>
      </c>
      <c r="E42" s="139">
        <v>497.977515504</v>
      </c>
      <c r="F42" s="381">
        <v>1052.46</v>
      </c>
      <c r="G42" s="381">
        <v>964.23</v>
      </c>
      <c r="H42" s="381">
        <v>963.98</v>
      </c>
      <c r="I42" s="389"/>
    </row>
    <row r="43" spans="1:9">
      <c r="A43" s="380">
        <v>18.5</v>
      </c>
      <c r="B43" s="381">
        <v>1081.47</v>
      </c>
      <c r="C43" s="381">
        <v>1081.47</v>
      </c>
      <c r="D43" s="139">
        <v>523.570222336</v>
      </c>
      <c r="E43" s="139">
        <v>508.007002144</v>
      </c>
      <c r="F43" s="381">
        <v>1081.47</v>
      </c>
      <c r="G43" s="381">
        <v>985.74</v>
      </c>
      <c r="H43" s="381">
        <v>985.81</v>
      </c>
      <c r="I43" s="389"/>
    </row>
    <row r="44" spans="1:9">
      <c r="A44" s="380">
        <v>19</v>
      </c>
      <c r="B44" s="381">
        <v>1110.81</v>
      </c>
      <c r="C44" s="381">
        <v>1110.81</v>
      </c>
      <c r="D44" s="139">
        <v>529.894685888</v>
      </c>
      <c r="E44" s="139">
        <v>515.159522432</v>
      </c>
      <c r="F44" s="381">
        <v>1110.81</v>
      </c>
      <c r="G44" s="381">
        <v>1012.25</v>
      </c>
      <c r="H44" s="381">
        <v>1012.51</v>
      </c>
      <c r="I44" s="389"/>
    </row>
    <row r="45" spans="1:9">
      <c r="A45" s="380">
        <v>19.5</v>
      </c>
      <c r="B45" s="381">
        <v>1139.97</v>
      </c>
      <c r="C45" s="381">
        <v>1139.97</v>
      </c>
      <c r="D45" s="139">
        <v>536.941045056</v>
      </c>
      <c r="E45" s="139">
        <v>521.611379328</v>
      </c>
      <c r="F45" s="381">
        <v>1139.97</v>
      </c>
      <c r="G45" s="381">
        <v>1039.03</v>
      </c>
      <c r="H45" s="381">
        <v>1039.07</v>
      </c>
      <c r="I45" s="389"/>
    </row>
    <row r="46" ht="15" spans="1:9">
      <c r="A46" s="380">
        <v>20</v>
      </c>
      <c r="B46" s="381">
        <v>1169.3</v>
      </c>
      <c r="C46" s="381">
        <v>1169.3</v>
      </c>
      <c r="D46" s="139">
        <v>541.8429496</v>
      </c>
      <c r="E46" s="139">
        <v>526.9803928</v>
      </c>
      <c r="F46" s="381">
        <v>1169.3</v>
      </c>
      <c r="G46" s="381">
        <v>1065.5</v>
      </c>
      <c r="H46" s="381">
        <v>1065.54</v>
      </c>
      <c r="I46" s="389"/>
    </row>
    <row r="47" ht="15.75" spans="1:9">
      <c r="A47" s="383" t="s">
        <v>4440</v>
      </c>
      <c r="B47" s="384"/>
      <c r="C47" s="383"/>
      <c r="D47" s="383"/>
      <c r="E47" s="383"/>
      <c r="F47" s="383"/>
      <c r="G47" s="383"/>
      <c r="H47" s="385"/>
      <c r="I47" s="389"/>
    </row>
    <row r="48" spans="1:9">
      <c r="A48" s="380" t="s">
        <v>3680</v>
      </c>
      <c r="B48" s="350">
        <v>44</v>
      </c>
      <c r="C48" s="350">
        <v>45</v>
      </c>
      <c r="D48" s="386">
        <v>24.4</v>
      </c>
      <c r="E48" s="386">
        <v>25.921</v>
      </c>
      <c r="F48" s="349">
        <v>50</v>
      </c>
      <c r="G48" s="350">
        <v>45</v>
      </c>
      <c r="H48" s="350">
        <v>45</v>
      </c>
      <c r="I48" s="389"/>
    </row>
    <row r="49" spans="1:9">
      <c r="A49" s="380" t="s">
        <v>3681</v>
      </c>
      <c r="B49" s="351">
        <v>40.5</v>
      </c>
      <c r="C49" s="351">
        <v>41</v>
      </c>
      <c r="D49" s="386">
        <v>23.302</v>
      </c>
      <c r="E49" s="386">
        <v>26.623</v>
      </c>
      <c r="F49" s="349">
        <v>47.5</v>
      </c>
      <c r="G49" s="351">
        <v>32</v>
      </c>
      <c r="H49" s="351">
        <v>32</v>
      </c>
      <c r="I49" s="389"/>
    </row>
    <row r="50" spans="1:9">
      <c r="A50" s="380" t="s">
        <v>792</v>
      </c>
      <c r="B50" s="351">
        <v>40.5</v>
      </c>
      <c r="C50" s="351">
        <v>41</v>
      </c>
      <c r="D50" s="386">
        <v>23.41</v>
      </c>
      <c r="E50" s="386">
        <v>26.596</v>
      </c>
      <c r="F50" s="349">
        <v>47.5</v>
      </c>
      <c r="G50" s="351">
        <v>32</v>
      </c>
      <c r="H50" s="351">
        <v>32</v>
      </c>
      <c r="I50" s="389"/>
    </row>
    <row r="51" spans="1:9">
      <c r="A51" s="380" t="s">
        <v>793</v>
      </c>
      <c r="B51" s="351">
        <v>40.5</v>
      </c>
      <c r="C51" s="351">
        <v>41</v>
      </c>
      <c r="D51" s="386">
        <v>23.437</v>
      </c>
      <c r="E51" s="386">
        <v>26.623</v>
      </c>
      <c r="F51" s="349">
        <v>47.5</v>
      </c>
      <c r="G51" s="351">
        <v>32</v>
      </c>
      <c r="H51" s="351">
        <v>32</v>
      </c>
      <c r="I51" s="389"/>
    </row>
    <row r="52" spans="1:9">
      <c r="A52" s="380" t="s">
        <v>4465</v>
      </c>
      <c r="B52" s="351">
        <v>40.5</v>
      </c>
      <c r="C52" s="351">
        <v>41</v>
      </c>
      <c r="D52" s="387" t="s">
        <v>251</v>
      </c>
      <c r="E52" s="387" t="s">
        <v>251</v>
      </c>
      <c r="F52" s="349">
        <v>47.5</v>
      </c>
      <c r="G52" s="351">
        <v>32</v>
      </c>
      <c r="H52" s="351">
        <v>32</v>
      </c>
      <c r="I52" s="389"/>
    </row>
    <row r="53" spans="1:9">
      <c r="A53" s="380" t="s">
        <v>4466</v>
      </c>
      <c r="B53" s="387" t="s">
        <v>251</v>
      </c>
      <c r="C53" s="387" t="s">
        <v>251</v>
      </c>
      <c r="D53" s="387" t="s">
        <v>251</v>
      </c>
      <c r="E53" s="387" t="s">
        <v>251</v>
      </c>
      <c r="F53" s="388" t="s">
        <v>251</v>
      </c>
      <c r="G53" s="388" t="s">
        <v>251</v>
      </c>
      <c r="H53" s="382" t="s">
        <v>251</v>
      </c>
      <c r="I53" s="389"/>
    </row>
    <row r="54" spans="1:9">
      <c r="A54" s="380" t="s">
        <v>4441</v>
      </c>
      <c r="B54" s="387" t="s">
        <v>251</v>
      </c>
      <c r="C54" s="387" t="s">
        <v>251</v>
      </c>
      <c r="D54" s="387" t="s">
        <v>251</v>
      </c>
      <c r="E54" s="387" t="s">
        <v>251</v>
      </c>
      <c r="F54" s="388" t="s">
        <v>251</v>
      </c>
      <c r="G54" s="388" t="s">
        <v>251</v>
      </c>
      <c r="H54" s="382" t="s">
        <v>251</v>
      </c>
      <c r="I54" s="389"/>
    </row>
    <row r="55" spans="1:9">
      <c r="A55" s="389" t="s">
        <v>4467</v>
      </c>
      <c r="B55" s="389"/>
      <c r="C55" s="389"/>
      <c r="D55" s="389"/>
      <c r="E55" s="389"/>
      <c r="F55" s="389"/>
      <c r="G55" s="389"/>
      <c r="H55" s="389"/>
      <c r="I55" s="389"/>
    </row>
    <row r="56" spans="1:9">
      <c r="A56" s="389" t="s">
        <v>4468</v>
      </c>
      <c r="B56" s="389"/>
      <c r="C56" s="389"/>
      <c r="D56" s="389"/>
      <c r="E56" s="389"/>
      <c r="F56" s="389"/>
      <c r="G56" s="389"/>
      <c r="H56" s="389"/>
      <c r="I56" s="389"/>
    </row>
    <row r="57" spans="1:9">
      <c r="A57" s="390" t="s">
        <v>4469</v>
      </c>
      <c r="B57" s="391"/>
      <c r="C57" s="391"/>
      <c r="D57" s="391"/>
      <c r="E57" s="391"/>
      <c r="F57" s="391"/>
      <c r="G57" s="391"/>
      <c r="H57" s="391"/>
      <c r="I57" s="391"/>
    </row>
    <row r="58" spans="1:9">
      <c r="A58" s="392" t="s">
        <v>4445</v>
      </c>
      <c r="B58" s="393"/>
      <c r="C58" s="393"/>
      <c r="D58" s="393"/>
      <c r="E58" s="393"/>
      <c r="F58" s="393"/>
      <c r="G58" s="393"/>
      <c r="H58" s="393"/>
      <c r="I58" s="393"/>
    </row>
    <row r="59" spans="1:9">
      <c r="A59" s="393" t="s">
        <v>4446</v>
      </c>
      <c r="B59" s="393"/>
      <c r="C59" s="393"/>
      <c r="D59" s="393"/>
      <c r="E59" s="393"/>
      <c r="F59" s="393"/>
      <c r="G59" s="393"/>
      <c r="H59" s="393"/>
      <c r="I59" s="393"/>
    </row>
    <row r="60" spans="1:9">
      <c r="A60" s="393" t="s">
        <v>4447</v>
      </c>
      <c r="B60" s="393"/>
      <c r="C60" s="393"/>
      <c r="D60" s="393"/>
      <c r="E60" s="393"/>
      <c r="F60" s="393"/>
      <c r="G60" s="393"/>
      <c r="H60" s="393"/>
      <c r="I60" s="393"/>
    </row>
    <row r="61" spans="1:9">
      <c r="A61" s="393" t="s">
        <v>4448</v>
      </c>
      <c r="B61" s="393"/>
      <c r="C61" s="393"/>
      <c r="D61" s="393"/>
      <c r="E61" s="393"/>
      <c r="F61" s="393"/>
      <c r="G61" s="393"/>
      <c r="H61" s="393"/>
      <c r="I61" s="393"/>
    </row>
    <row r="62" spans="1:9">
      <c r="A62" s="393" t="s">
        <v>4449</v>
      </c>
      <c r="B62" s="393"/>
      <c r="C62" s="393"/>
      <c r="D62" s="393"/>
      <c r="E62" s="393"/>
      <c r="F62" s="393"/>
      <c r="G62" s="393"/>
      <c r="H62" s="393"/>
      <c r="I62" s="393"/>
    </row>
    <row r="63" ht="17" customHeight="1" spans="1:9">
      <c r="A63" s="393" t="s">
        <v>4450</v>
      </c>
      <c r="B63" s="393"/>
      <c r="C63" s="393"/>
      <c r="D63" s="393"/>
      <c r="E63" s="393"/>
      <c r="F63" s="393"/>
      <c r="G63" s="393"/>
      <c r="H63" s="393"/>
      <c r="I63" s="393"/>
    </row>
    <row r="64" ht="26" customHeight="1" spans="1:9">
      <c r="A64" s="394" t="s">
        <v>4451</v>
      </c>
      <c r="B64" s="394"/>
      <c r="C64" s="394"/>
      <c r="D64" s="394"/>
      <c r="E64" s="394"/>
      <c r="F64" s="394"/>
      <c r="G64" s="394"/>
      <c r="H64" s="394"/>
      <c r="I64" s="394"/>
    </row>
    <row r="65" spans="1:9">
      <c r="A65" s="393" t="s">
        <v>4452</v>
      </c>
      <c r="B65" s="393"/>
      <c r="C65" s="393"/>
      <c r="D65" s="393"/>
      <c r="E65" s="393"/>
      <c r="F65" s="393"/>
      <c r="G65" s="393"/>
      <c r="H65" s="393"/>
      <c r="I65" s="393"/>
    </row>
    <row r="66" spans="1:9">
      <c r="A66" s="392" t="s">
        <v>4453</v>
      </c>
      <c r="B66" s="393"/>
      <c r="C66" s="393"/>
      <c r="D66" s="393"/>
      <c r="E66" s="393"/>
      <c r="F66" s="393"/>
      <c r="G66" s="393"/>
      <c r="H66" s="393"/>
      <c r="I66" s="393"/>
    </row>
    <row r="67" spans="1:9">
      <c r="A67" s="393" t="s">
        <v>4454</v>
      </c>
      <c r="B67" s="393"/>
      <c r="C67" s="393"/>
      <c r="D67" s="393"/>
      <c r="E67" s="393"/>
      <c r="F67" s="393"/>
      <c r="G67" s="393"/>
      <c r="H67" s="393"/>
      <c r="I67" s="393"/>
    </row>
    <row r="68" spans="1:9">
      <c r="A68" s="393" t="s">
        <v>4455</v>
      </c>
      <c r="B68" s="393"/>
      <c r="C68" s="393"/>
      <c r="D68" s="393"/>
      <c r="E68" s="393"/>
      <c r="F68" s="393"/>
      <c r="G68" s="393"/>
      <c r="H68" s="393"/>
      <c r="I68" s="393"/>
    </row>
    <row r="69" spans="1:9">
      <c r="A69" s="392" t="s">
        <v>4456</v>
      </c>
      <c r="B69" s="393"/>
      <c r="C69" s="393"/>
      <c r="D69" s="393"/>
      <c r="E69" s="393"/>
      <c r="F69" s="393"/>
      <c r="G69" s="393"/>
      <c r="H69" s="393"/>
      <c r="I69" s="393"/>
    </row>
    <row r="70" spans="1:9">
      <c r="A70" s="393" t="s">
        <v>4457</v>
      </c>
      <c r="B70" s="393"/>
      <c r="C70" s="393"/>
      <c r="D70" s="393"/>
      <c r="E70" s="393"/>
      <c r="F70" s="393"/>
      <c r="G70" s="393"/>
      <c r="H70" s="393"/>
      <c r="I70" s="393"/>
    </row>
    <row r="71" spans="1:9">
      <c r="A71" s="393" t="s">
        <v>4458</v>
      </c>
      <c r="B71" s="393"/>
      <c r="C71" s="393"/>
      <c r="D71" s="393"/>
      <c r="E71" s="393"/>
      <c r="F71" s="393"/>
      <c r="G71" s="393"/>
      <c r="H71" s="393"/>
      <c r="I71" s="393"/>
    </row>
    <row r="72" spans="1:9">
      <c r="A72" s="395" t="s">
        <v>4459</v>
      </c>
      <c r="B72" s="395"/>
      <c r="C72" s="395"/>
      <c r="D72" s="395"/>
      <c r="E72" s="395"/>
      <c r="F72" s="395"/>
      <c r="G72" s="395"/>
      <c r="H72" s="395"/>
      <c r="I72" s="395"/>
    </row>
    <row r="73" spans="1:9">
      <c r="A73" s="393" t="s">
        <v>4460</v>
      </c>
      <c r="B73" s="393"/>
      <c r="C73" s="393"/>
      <c r="D73" s="393"/>
      <c r="E73" s="393"/>
      <c r="F73" s="393"/>
      <c r="G73" s="393"/>
      <c r="H73" s="393"/>
      <c r="I73" s="393"/>
    </row>
    <row r="74" ht="12" customHeight="1" spans="1:9">
      <c r="A74" s="393" t="s">
        <v>4461</v>
      </c>
      <c r="B74" s="393"/>
      <c r="C74" s="393"/>
      <c r="D74" s="393"/>
      <c r="E74" s="393"/>
      <c r="F74" s="393"/>
      <c r="G74" s="393"/>
      <c r="H74" s="393"/>
      <c r="I74" s="393"/>
    </row>
    <row r="75" ht="33" customHeight="1" spans="1:9">
      <c r="A75" s="395" t="s">
        <v>4462</v>
      </c>
      <c r="B75" s="395"/>
      <c r="C75" s="395"/>
      <c r="D75" s="395"/>
      <c r="E75" s="395"/>
      <c r="F75" s="395"/>
      <c r="G75" s="395"/>
      <c r="H75" s="395"/>
      <c r="I75" s="395"/>
    </row>
  </sheetData>
  <sortState ref="B49:C52">
    <sortCondition ref="B49"/>
  </sortState>
  <mergeCells count="6">
    <mergeCell ref="A1:H1"/>
    <mergeCell ref="A2:H2"/>
    <mergeCell ref="A3:H3"/>
    <mergeCell ref="A64:I64"/>
    <mergeCell ref="A72:I72"/>
    <mergeCell ref="A75:I75"/>
  </mergeCells>
  <hyperlinks>
    <hyperlink ref="I4" location="价格目录!A1" display="返回目录"/>
  </hyperlinks>
  <pageMargins left="0.75" right="0.75" top="1" bottom="1" header="0.5" footer="0.5"/>
  <pageSetup paperSize="9" orientation="portrait"/>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ID73"/>
  <sheetViews>
    <sheetView topLeftCell="A19" workbookViewId="0">
      <selection activeCell="J38" sqref="J38"/>
    </sheetView>
  </sheetViews>
  <sheetFormatPr defaultColWidth="9" defaultRowHeight="14.25"/>
  <cols>
    <col min="1" max="1" width="23.5" customWidth="1"/>
    <col min="2" max="2" width="14.625" customWidth="1"/>
    <col min="3" max="3" width="14.375" customWidth="1"/>
    <col min="4" max="4" width="15" customWidth="1"/>
    <col min="5" max="5" width="13.625" customWidth="1"/>
    <col min="6" max="6" width="17.75" customWidth="1"/>
    <col min="7" max="7" width="17.375" customWidth="1"/>
    <col min="8" max="8" width="12.875" customWidth="1"/>
  </cols>
  <sheetData>
    <row r="1" ht="31.5" customHeight="1" spans="1:238">
      <c r="A1" s="31" t="s">
        <v>95</v>
      </c>
      <c r="B1" s="31"/>
      <c r="C1" s="31"/>
      <c r="D1" s="31"/>
      <c r="E1" s="31"/>
      <c r="F1" s="31"/>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55"/>
      <c r="EW1" s="55"/>
      <c r="EX1" s="55"/>
      <c r="EY1" s="55"/>
      <c r="EZ1" s="55"/>
      <c r="FA1" s="55"/>
      <c r="FB1" s="55"/>
      <c r="FC1" s="55"/>
      <c r="FD1" s="55"/>
      <c r="FE1" s="55"/>
      <c r="FF1" s="55"/>
      <c r="FG1" s="55"/>
      <c r="FH1" s="55"/>
      <c r="FI1" s="55"/>
      <c r="FJ1" s="55"/>
      <c r="FK1" s="55"/>
      <c r="FL1" s="55"/>
      <c r="FM1" s="55"/>
      <c r="FN1" s="55"/>
      <c r="FO1" s="55"/>
      <c r="FP1" s="55"/>
      <c r="FQ1" s="55"/>
      <c r="FR1" s="55"/>
      <c r="FS1" s="55"/>
      <c r="FT1" s="55"/>
      <c r="FU1" s="55"/>
      <c r="FV1" s="55"/>
      <c r="FW1" s="55"/>
      <c r="FX1" s="55"/>
      <c r="FY1" s="55"/>
      <c r="FZ1" s="55"/>
      <c r="GA1" s="55"/>
      <c r="GB1" s="55"/>
      <c r="GC1" s="55"/>
      <c r="GD1" s="55"/>
      <c r="GE1" s="55"/>
      <c r="GF1" s="55"/>
      <c r="GG1" s="55"/>
      <c r="GH1" s="55"/>
      <c r="GI1" s="55"/>
      <c r="GJ1" s="55"/>
      <c r="GK1" s="55"/>
      <c r="GL1" s="55"/>
      <c r="GM1" s="55"/>
      <c r="GN1" s="55"/>
      <c r="GO1" s="55"/>
      <c r="GP1" s="55"/>
      <c r="GQ1" s="55"/>
      <c r="GR1" s="55"/>
      <c r="GS1" s="55"/>
      <c r="GT1" s="55"/>
      <c r="GU1" s="55"/>
      <c r="GV1" s="55"/>
      <c r="GW1" s="55"/>
      <c r="GX1" s="55"/>
      <c r="GY1" s="55"/>
      <c r="GZ1" s="55"/>
      <c r="HA1" s="55"/>
      <c r="HB1" s="55"/>
      <c r="HC1" s="55"/>
      <c r="HD1" s="55"/>
      <c r="HE1" s="55"/>
      <c r="HF1" s="55"/>
      <c r="HG1" s="55"/>
      <c r="HH1" s="55"/>
      <c r="HI1" s="55"/>
      <c r="HJ1" s="55"/>
      <c r="HK1" s="55"/>
      <c r="HL1" s="55"/>
      <c r="HM1" s="55"/>
      <c r="HN1" s="55"/>
      <c r="HO1" s="55"/>
      <c r="HP1" s="55"/>
      <c r="HQ1" s="55"/>
      <c r="HR1" s="55"/>
      <c r="HS1" s="55"/>
      <c r="HT1" s="55"/>
      <c r="HU1" s="55"/>
      <c r="HV1" s="55"/>
      <c r="HW1" s="55"/>
      <c r="HX1" s="55"/>
      <c r="HY1" s="55"/>
      <c r="HZ1" s="55"/>
      <c r="IA1" s="55"/>
      <c r="IB1" s="55"/>
      <c r="IC1" s="55"/>
      <c r="ID1" s="55"/>
    </row>
    <row r="2" ht="18.75" spans="1:238">
      <c r="A2" s="32" t="s">
        <v>216</v>
      </c>
      <c r="B2" s="32"/>
      <c r="C2" s="32"/>
      <c r="D2" s="32"/>
      <c r="E2" s="32"/>
      <c r="F2" s="32"/>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c r="FH2" s="55"/>
      <c r="FI2" s="55"/>
      <c r="FJ2" s="55"/>
      <c r="FK2" s="55"/>
      <c r="FL2" s="55"/>
      <c r="FM2" s="55"/>
      <c r="FN2" s="55"/>
      <c r="FO2" s="55"/>
      <c r="FP2" s="55"/>
      <c r="FQ2" s="55"/>
      <c r="FR2" s="55"/>
      <c r="FS2" s="55"/>
      <c r="FT2" s="55"/>
      <c r="FU2" s="55"/>
      <c r="FV2" s="55"/>
      <c r="FW2" s="55"/>
      <c r="FX2" s="55"/>
      <c r="FY2" s="55"/>
      <c r="FZ2" s="55"/>
      <c r="GA2" s="55"/>
      <c r="GB2" s="55"/>
      <c r="GC2" s="55"/>
      <c r="GD2" s="55"/>
      <c r="GE2" s="55"/>
      <c r="GF2" s="55"/>
      <c r="GG2" s="55"/>
      <c r="GH2" s="55"/>
      <c r="GI2" s="55"/>
      <c r="GJ2" s="55"/>
      <c r="GK2" s="55"/>
      <c r="GL2" s="55"/>
      <c r="GM2" s="55"/>
      <c r="GN2" s="55"/>
      <c r="GO2" s="55"/>
      <c r="GP2" s="55"/>
      <c r="GQ2" s="55"/>
      <c r="GR2" s="55"/>
      <c r="GS2" s="55"/>
      <c r="GT2" s="55"/>
      <c r="GU2" s="55"/>
      <c r="GV2" s="55"/>
      <c r="GW2" s="55"/>
      <c r="GX2" s="55"/>
      <c r="GY2" s="55"/>
      <c r="GZ2" s="55"/>
      <c r="HA2" s="55"/>
      <c r="HB2" s="55"/>
      <c r="HC2" s="55"/>
      <c r="HD2" s="55"/>
      <c r="HE2" s="55"/>
      <c r="HF2" s="55"/>
      <c r="HG2" s="55"/>
      <c r="HH2" s="55"/>
      <c r="HI2" s="55"/>
      <c r="HJ2" s="55"/>
      <c r="HK2" s="55"/>
      <c r="HL2" s="55"/>
      <c r="HM2" s="55"/>
      <c r="HN2" s="55"/>
      <c r="HO2" s="55"/>
      <c r="HP2" s="55"/>
      <c r="HQ2" s="55"/>
      <c r="HR2" s="55"/>
      <c r="HS2" s="55"/>
      <c r="HT2" s="55"/>
      <c r="HU2" s="55"/>
      <c r="HV2" s="55"/>
      <c r="HW2" s="55"/>
      <c r="HX2" s="55"/>
      <c r="HY2" s="55"/>
      <c r="HZ2" s="55"/>
      <c r="IA2" s="55"/>
      <c r="IB2" s="55"/>
      <c r="IC2" s="55"/>
      <c r="ID2" s="55"/>
    </row>
    <row r="3" spans="1:238">
      <c r="A3" s="33" t="s">
        <v>2700</v>
      </c>
      <c r="B3" s="33"/>
      <c r="C3" s="33"/>
      <c r="D3" s="33"/>
      <c r="E3" s="33"/>
      <c r="F3" s="33"/>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row>
    <row r="4" ht="31.5" spans="1:238">
      <c r="A4" s="331" t="s">
        <v>4470</v>
      </c>
      <c r="B4" s="331"/>
      <c r="C4" s="332"/>
      <c r="D4" s="332"/>
      <c r="E4" s="333" t="s">
        <v>99</v>
      </c>
      <c r="F4" s="334">
        <v>44263</v>
      </c>
      <c r="G4" s="335"/>
      <c r="H4" s="336"/>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K4" s="367"/>
      <c r="AL4" s="367"/>
      <c r="AM4" s="367"/>
      <c r="AN4" s="367"/>
      <c r="AO4" s="367"/>
      <c r="AP4" s="367"/>
      <c r="AQ4" s="367"/>
      <c r="AR4" s="367"/>
      <c r="AS4" s="367"/>
      <c r="AT4" s="367"/>
      <c r="AU4" s="367"/>
      <c r="AV4" s="367"/>
      <c r="AW4" s="367"/>
      <c r="AX4" s="367"/>
      <c r="AY4" s="367"/>
      <c r="AZ4" s="367"/>
      <c r="BA4" s="367"/>
      <c r="BB4" s="367"/>
      <c r="BC4" s="367"/>
      <c r="BD4" s="367"/>
      <c r="BE4" s="367"/>
      <c r="BF4" s="367"/>
      <c r="BG4" s="367"/>
      <c r="BH4" s="367"/>
      <c r="BI4" s="367"/>
      <c r="BJ4" s="367"/>
      <c r="BK4" s="367"/>
      <c r="BL4" s="367"/>
      <c r="BM4" s="367"/>
      <c r="BN4" s="367"/>
      <c r="BO4" s="367"/>
      <c r="BP4" s="367"/>
      <c r="BQ4" s="367"/>
      <c r="BR4" s="367"/>
      <c r="BS4" s="367"/>
      <c r="BT4" s="367"/>
      <c r="BU4" s="367"/>
      <c r="BV4" s="367"/>
      <c r="BW4" s="367"/>
      <c r="BX4" s="367"/>
      <c r="BY4" s="367"/>
      <c r="BZ4" s="367"/>
      <c r="CA4" s="367"/>
      <c r="CB4" s="367"/>
      <c r="CC4" s="367"/>
      <c r="CD4" s="367"/>
      <c r="CE4" s="367"/>
      <c r="CF4" s="367"/>
      <c r="CG4" s="367"/>
      <c r="CH4" s="367"/>
      <c r="CI4" s="367"/>
      <c r="CJ4" s="367"/>
      <c r="CK4" s="367"/>
      <c r="CL4" s="367"/>
      <c r="CM4" s="367"/>
      <c r="CN4" s="367"/>
      <c r="CO4" s="367"/>
      <c r="CP4" s="367"/>
      <c r="CQ4" s="367"/>
      <c r="CR4" s="367"/>
      <c r="CS4" s="367"/>
      <c r="CT4" s="367"/>
      <c r="CU4" s="367"/>
      <c r="CV4" s="367"/>
      <c r="CW4" s="367"/>
      <c r="CX4" s="367"/>
      <c r="CY4" s="367"/>
      <c r="CZ4" s="367"/>
      <c r="DA4" s="367"/>
      <c r="DB4" s="367"/>
      <c r="DC4" s="367"/>
      <c r="DD4" s="367"/>
      <c r="DE4" s="367"/>
      <c r="DF4" s="367"/>
      <c r="DG4" s="367"/>
      <c r="DH4" s="367"/>
      <c r="DI4" s="367"/>
      <c r="DJ4" s="367"/>
      <c r="DK4" s="367"/>
      <c r="DL4" s="367"/>
      <c r="DM4" s="367"/>
      <c r="DN4" s="367"/>
      <c r="DO4" s="367"/>
      <c r="DP4" s="367"/>
      <c r="DQ4" s="367"/>
      <c r="DR4" s="367"/>
      <c r="DS4" s="367"/>
      <c r="DT4" s="367"/>
      <c r="DU4" s="367"/>
      <c r="DV4" s="367"/>
      <c r="DW4" s="367"/>
      <c r="DX4" s="367"/>
      <c r="DY4" s="367"/>
      <c r="DZ4" s="367"/>
      <c r="EA4" s="367"/>
      <c r="EB4" s="367"/>
      <c r="EC4" s="367"/>
      <c r="ED4" s="367"/>
      <c r="EE4" s="367"/>
      <c r="EF4" s="367"/>
      <c r="EG4" s="367"/>
      <c r="EH4" s="367"/>
      <c r="EI4" s="367"/>
      <c r="EJ4" s="367"/>
      <c r="EK4" s="367"/>
      <c r="EL4" s="367"/>
      <c r="EM4" s="367"/>
      <c r="EN4" s="367"/>
      <c r="EO4" s="367"/>
      <c r="EP4" s="367"/>
      <c r="EQ4" s="367"/>
      <c r="ER4" s="367"/>
      <c r="ES4" s="367"/>
      <c r="ET4" s="367"/>
      <c r="EU4" s="367"/>
      <c r="EV4" s="367"/>
      <c r="EW4" s="367"/>
      <c r="EX4" s="367"/>
      <c r="EY4" s="367"/>
      <c r="EZ4" s="367"/>
      <c r="FA4" s="367"/>
      <c r="FB4" s="367"/>
      <c r="FC4" s="367"/>
      <c r="FD4" s="367"/>
      <c r="FE4" s="367"/>
      <c r="FF4" s="367"/>
      <c r="FG4" s="367"/>
      <c r="FH4" s="367"/>
      <c r="FI4" s="367"/>
      <c r="FJ4" s="367"/>
      <c r="FK4" s="367"/>
      <c r="FL4" s="367"/>
      <c r="FM4" s="367"/>
      <c r="FN4" s="367"/>
      <c r="FO4" s="367"/>
      <c r="FP4" s="367"/>
      <c r="FQ4" s="367"/>
      <c r="FR4" s="367"/>
      <c r="FS4" s="367"/>
      <c r="FT4" s="367"/>
      <c r="FU4" s="367"/>
      <c r="FV4" s="367"/>
      <c r="FW4" s="367"/>
      <c r="FX4" s="367"/>
      <c r="FY4" s="367"/>
      <c r="FZ4" s="367"/>
      <c r="GA4" s="367"/>
      <c r="GB4" s="367"/>
      <c r="GC4" s="367"/>
      <c r="GD4" s="367"/>
      <c r="GE4" s="367"/>
      <c r="GF4" s="367"/>
      <c r="GG4" s="367"/>
      <c r="GH4" s="367"/>
      <c r="GI4" s="367"/>
      <c r="GJ4" s="367"/>
      <c r="GK4" s="367"/>
      <c r="GL4" s="367"/>
      <c r="GM4" s="367"/>
      <c r="GN4" s="367"/>
      <c r="GO4" s="367"/>
      <c r="GP4" s="367"/>
      <c r="GQ4" s="367"/>
      <c r="GR4" s="367"/>
      <c r="GS4" s="367"/>
      <c r="GT4" s="367"/>
      <c r="GU4" s="367"/>
      <c r="GV4" s="367"/>
      <c r="GW4" s="367"/>
      <c r="GX4" s="367"/>
      <c r="GY4" s="367"/>
      <c r="GZ4" s="367"/>
      <c r="HA4" s="367"/>
      <c r="HB4" s="367"/>
      <c r="HC4" s="367"/>
      <c r="HD4" s="367"/>
      <c r="HE4" s="367"/>
      <c r="HF4" s="367"/>
      <c r="HG4" s="367"/>
      <c r="HH4" s="367"/>
      <c r="HI4" s="367"/>
      <c r="HJ4" s="367"/>
      <c r="HK4" s="367"/>
      <c r="HL4" s="367"/>
      <c r="HM4" s="367"/>
      <c r="HN4" s="367"/>
      <c r="HO4" s="367"/>
      <c r="HP4" s="367"/>
      <c r="HQ4" s="367"/>
      <c r="HR4" s="367"/>
      <c r="HS4" s="367"/>
      <c r="HT4" s="367"/>
      <c r="HU4" s="367"/>
      <c r="HV4" s="367"/>
      <c r="HW4" s="367"/>
      <c r="HX4" s="367"/>
      <c r="HY4" s="367"/>
      <c r="HZ4" s="367"/>
      <c r="IA4" s="369"/>
      <c r="IB4" s="369"/>
      <c r="IC4" s="369"/>
      <c r="ID4" s="369"/>
    </row>
    <row r="5" ht="31.5" spans="1:238">
      <c r="A5" s="331" t="s">
        <v>775</v>
      </c>
      <c r="B5" s="337" t="s">
        <v>222</v>
      </c>
      <c r="C5" s="338" t="s">
        <v>4471</v>
      </c>
      <c r="D5" s="339" t="s">
        <v>4472</v>
      </c>
      <c r="E5" s="338" t="s">
        <v>668</v>
      </c>
      <c r="F5" s="339" t="s">
        <v>4473</v>
      </c>
      <c r="G5" s="340" t="s">
        <v>4474</v>
      </c>
      <c r="H5" s="341"/>
      <c r="I5" s="368"/>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68"/>
      <c r="BD5" s="368"/>
      <c r="BE5" s="368"/>
      <c r="BF5" s="368"/>
      <c r="BG5" s="368"/>
      <c r="BH5" s="368"/>
      <c r="BI5" s="368"/>
      <c r="BJ5" s="368"/>
      <c r="BK5" s="368"/>
      <c r="BL5" s="368"/>
      <c r="BM5" s="368"/>
      <c r="BN5" s="368"/>
      <c r="BO5" s="368"/>
      <c r="BP5" s="368"/>
      <c r="BQ5" s="368"/>
      <c r="BR5" s="368"/>
      <c r="BS5" s="368"/>
      <c r="BT5" s="368"/>
      <c r="BU5" s="368"/>
      <c r="BV5" s="368"/>
      <c r="BW5" s="368"/>
      <c r="BX5" s="368"/>
      <c r="BY5" s="368"/>
      <c r="BZ5" s="368"/>
      <c r="CA5" s="368"/>
      <c r="CB5" s="368"/>
      <c r="CC5" s="368"/>
      <c r="CD5" s="368"/>
      <c r="CE5" s="368"/>
      <c r="CF5" s="368"/>
      <c r="CG5" s="368"/>
      <c r="CH5" s="368"/>
      <c r="CI5" s="368"/>
      <c r="CJ5" s="368"/>
      <c r="CK5" s="368"/>
      <c r="CL5" s="368"/>
      <c r="CM5" s="368"/>
      <c r="CN5" s="368"/>
      <c r="CO5" s="368"/>
      <c r="CP5" s="368"/>
      <c r="CQ5" s="368"/>
      <c r="CR5" s="368"/>
      <c r="CS5" s="368"/>
      <c r="CT5" s="368"/>
      <c r="CU5" s="368"/>
      <c r="CV5" s="368"/>
      <c r="CW5" s="368"/>
      <c r="CX5" s="368"/>
      <c r="CY5" s="368"/>
      <c r="CZ5" s="368"/>
      <c r="DA5" s="368"/>
      <c r="DB5" s="368"/>
      <c r="DC5" s="368"/>
      <c r="DD5" s="368"/>
      <c r="DE5" s="368"/>
      <c r="DF5" s="368"/>
      <c r="DG5" s="368"/>
      <c r="DH5" s="368"/>
      <c r="DI5" s="368"/>
      <c r="DJ5" s="368"/>
      <c r="DK5" s="368"/>
      <c r="DL5" s="368"/>
      <c r="DM5" s="368"/>
      <c r="DN5" s="368"/>
      <c r="DO5" s="368"/>
      <c r="DP5" s="368"/>
      <c r="DQ5" s="368"/>
      <c r="DR5" s="368"/>
      <c r="DS5" s="368"/>
      <c r="DT5" s="368"/>
      <c r="DU5" s="368"/>
      <c r="DV5" s="368"/>
      <c r="DW5" s="368"/>
      <c r="DX5" s="368"/>
      <c r="DY5" s="368"/>
      <c r="DZ5" s="368"/>
      <c r="EA5" s="368"/>
      <c r="EB5" s="368"/>
      <c r="EC5" s="368"/>
      <c r="ED5" s="368"/>
      <c r="EE5" s="368"/>
      <c r="EF5" s="368"/>
      <c r="EG5" s="368"/>
      <c r="EH5" s="368"/>
      <c r="EI5" s="368"/>
      <c r="EJ5" s="368"/>
      <c r="EK5" s="368"/>
      <c r="EL5" s="368"/>
      <c r="EM5" s="368"/>
      <c r="EN5" s="368"/>
      <c r="EO5" s="368"/>
      <c r="EP5" s="368"/>
      <c r="EQ5" s="368"/>
      <c r="ER5" s="368"/>
      <c r="ES5" s="368"/>
      <c r="ET5" s="368"/>
      <c r="EU5" s="368"/>
      <c r="EV5" s="368"/>
      <c r="EW5" s="368"/>
      <c r="EX5" s="368"/>
      <c r="EY5" s="368"/>
      <c r="EZ5" s="368"/>
      <c r="FA5" s="368"/>
      <c r="FB5" s="368"/>
      <c r="FC5" s="368"/>
      <c r="FD5" s="368"/>
      <c r="FE5" s="368"/>
      <c r="FF5" s="368"/>
      <c r="FG5" s="368"/>
      <c r="FH5" s="368"/>
      <c r="FI5" s="368"/>
      <c r="FJ5" s="368"/>
      <c r="FK5" s="368"/>
      <c r="FL5" s="368"/>
      <c r="FM5" s="368"/>
      <c r="FN5" s="368"/>
      <c r="FO5" s="368"/>
      <c r="FP5" s="368"/>
      <c r="FQ5" s="368"/>
      <c r="FR5" s="368"/>
      <c r="FS5" s="368"/>
      <c r="FT5" s="368"/>
      <c r="FU5" s="368"/>
      <c r="FV5" s="368"/>
      <c r="FW5" s="368"/>
      <c r="FX5" s="368"/>
      <c r="FY5" s="368"/>
      <c r="FZ5" s="368"/>
      <c r="GA5" s="368"/>
      <c r="GB5" s="368"/>
      <c r="GC5" s="368"/>
      <c r="GD5" s="368"/>
      <c r="GE5" s="368"/>
      <c r="GF5" s="368"/>
      <c r="GG5" s="368"/>
      <c r="GH5" s="368"/>
      <c r="GI5" s="368"/>
      <c r="GJ5" s="368"/>
      <c r="GK5" s="368"/>
      <c r="GL5" s="368"/>
      <c r="GM5" s="368"/>
      <c r="GN5" s="368"/>
      <c r="GO5" s="368"/>
      <c r="GP5" s="368"/>
      <c r="GQ5" s="368"/>
      <c r="GR5" s="368"/>
      <c r="GS5" s="368"/>
      <c r="GT5" s="368"/>
      <c r="GU5" s="368"/>
      <c r="GV5" s="368"/>
      <c r="GW5" s="368"/>
      <c r="GX5" s="368"/>
      <c r="GY5" s="368"/>
      <c r="GZ5" s="368"/>
      <c r="HA5" s="368"/>
      <c r="HB5" s="368"/>
      <c r="HC5" s="368"/>
      <c r="HD5" s="368"/>
      <c r="HE5" s="368"/>
      <c r="HF5" s="368"/>
      <c r="HG5" s="368"/>
      <c r="HH5" s="368"/>
      <c r="HI5" s="368"/>
      <c r="HJ5" s="368"/>
      <c r="HK5" s="368"/>
      <c r="HL5" s="368"/>
      <c r="HM5" s="368"/>
      <c r="HN5" s="368"/>
      <c r="HO5" s="368"/>
      <c r="HP5" s="368"/>
      <c r="HQ5" s="368"/>
      <c r="HR5" s="368"/>
      <c r="HS5" s="368"/>
      <c r="HT5" s="368"/>
      <c r="HU5" s="368"/>
      <c r="HV5" s="368"/>
      <c r="HW5" s="368"/>
      <c r="HX5" s="368"/>
      <c r="HY5" s="368"/>
      <c r="HZ5" s="368"/>
      <c r="IA5" s="370"/>
      <c r="IB5" s="370"/>
      <c r="IC5" s="370"/>
      <c r="ID5" s="370"/>
    </row>
    <row r="6" spans="1:7">
      <c r="A6" s="342">
        <v>2</v>
      </c>
      <c r="B6" s="343">
        <v>193.982717852545</v>
      </c>
      <c r="C6" s="343">
        <v>291.943620370135</v>
      </c>
      <c r="D6" s="343">
        <v>291.943620370135</v>
      </c>
      <c r="E6" s="343">
        <v>291.943620370135</v>
      </c>
      <c r="F6" s="343">
        <v>328.470145089858</v>
      </c>
      <c r="G6" s="343">
        <v>328.470145089858</v>
      </c>
    </row>
    <row r="7" spans="1:7">
      <c r="A7" s="342">
        <v>2.5</v>
      </c>
      <c r="B7" s="343">
        <v>218.948447236273</v>
      </c>
      <c r="C7" s="343">
        <v>316.921317421122</v>
      </c>
      <c r="D7" s="343">
        <v>316.921317421122</v>
      </c>
      <c r="E7" s="343">
        <v>316.921317421122</v>
      </c>
      <c r="F7" s="343">
        <v>347.539139612655</v>
      </c>
      <c r="G7" s="343">
        <v>347.539139612655</v>
      </c>
    </row>
    <row r="8" spans="1:7">
      <c r="A8" s="342">
        <v>3</v>
      </c>
      <c r="B8" s="343">
        <v>244.887829726736</v>
      </c>
      <c r="C8" s="343">
        <v>340.556127533884</v>
      </c>
      <c r="D8" s="343">
        <v>340.556127533884</v>
      </c>
      <c r="E8" s="343">
        <v>340.556127533884</v>
      </c>
      <c r="F8" s="343">
        <v>367.682443686031</v>
      </c>
      <c r="G8" s="343">
        <v>367.682443686031</v>
      </c>
    </row>
    <row r="9" spans="1:7">
      <c r="A9" s="342">
        <v>3.5</v>
      </c>
      <c r="B9" s="343">
        <v>269.204457039309</v>
      </c>
      <c r="C9" s="343">
        <v>364.190937646646</v>
      </c>
      <c r="D9" s="343">
        <v>364.190937646646</v>
      </c>
      <c r="E9" s="343">
        <v>364.190937646646</v>
      </c>
      <c r="F9" s="343">
        <v>387.825747759407</v>
      </c>
      <c r="G9" s="343">
        <v>387.825747759407</v>
      </c>
    </row>
    <row r="10" spans="1:7">
      <c r="A10" s="342">
        <v>4</v>
      </c>
      <c r="B10" s="343">
        <v>294.494737458615</v>
      </c>
      <c r="C10" s="343">
        <v>387.825747759408</v>
      </c>
      <c r="D10" s="343">
        <v>387.825747759408</v>
      </c>
      <c r="E10" s="343">
        <v>387.825747759408</v>
      </c>
      <c r="F10" s="343">
        <v>407.969051832783</v>
      </c>
      <c r="G10" s="343">
        <v>407.969051832783</v>
      </c>
    </row>
    <row r="11" spans="1:7">
      <c r="A11" s="342">
        <v>4.5</v>
      </c>
      <c r="B11" s="343">
        <v>318.811364771188</v>
      </c>
      <c r="C11" s="343">
        <v>411.460557872169</v>
      </c>
      <c r="D11" s="343">
        <v>411.460557872169</v>
      </c>
      <c r="E11" s="343">
        <v>411.460557872169</v>
      </c>
      <c r="F11" s="343">
        <v>428.11235590616</v>
      </c>
      <c r="G11" s="343">
        <v>428.11235590616</v>
      </c>
    </row>
    <row r="12" spans="1:7">
      <c r="A12" s="344">
        <v>5</v>
      </c>
      <c r="B12" s="343">
        <v>344.101645190495</v>
      </c>
      <c r="C12" s="345">
        <v>321.094700387035</v>
      </c>
      <c r="D12" s="345">
        <v>321.094700387035</v>
      </c>
      <c r="E12" s="345">
        <v>321.094700387035</v>
      </c>
      <c r="F12" s="345">
        <v>354.314444152108</v>
      </c>
      <c r="G12" s="345">
        <v>354.461890862117</v>
      </c>
    </row>
    <row r="13" spans="1:7">
      <c r="A13" s="344">
        <v>5.5</v>
      </c>
      <c r="B13" s="343">
        <v>368.418272503067</v>
      </c>
      <c r="C13" s="345">
        <v>343.388642940426</v>
      </c>
      <c r="D13" s="345">
        <v>343.388642940426</v>
      </c>
      <c r="E13" s="345">
        <v>343.388642940426</v>
      </c>
      <c r="F13" s="345">
        <v>396.041863084711</v>
      </c>
      <c r="G13" s="345">
        <v>395.746969664693</v>
      </c>
    </row>
    <row r="14" spans="1:7">
      <c r="A14" s="344">
        <v>6</v>
      </c>
      <c r="B14" s="343">
        <v>393.708552922374</v>
      </c>
      <c r="C14" s="345">
        <v>368.93378544952</v>
      </c>
      <c r="D14" s="345">
        <v>368.93378544952</v>
      </c>
      <c r="E14" s="345">
        <v>368.93378544952</v>
      </c>
      <c r="F14" s="345">
        <v>419.780783396192</v>
      </c>
      <c r="G14" s="345">
        <v>419.780783396192</v>
      </c>
    </row>
    <row r="15" spans="1:7">
      <c r="A15" s="344">
        <v>6.5</v>
      </c>
      <c r="B15" s="343">
        <v>418.99883334168</v>
      </c>
      <c r="C15" s="345">
        <v>394.633747004123</v>
      </c>
      <c r="D15" s="345">
        <v>394.633747004123</v>
      </c>
      <c r="E15" s="345">
        <v>394.633747004123</v>
      </c>
      <c r="F15" s="345">
        <v>443.667150417683</v>
      </c>
      <c r="G15" s="345">
        <v>443.667150417683</v>
      </c>
    </row>
    <row r="16" spans="1:7">
      <c r="A16" s="344">
        <v>7</v>
      </c>
      <c r="B16" s="343">
        <v>443.964562725409</v>
      </c>
      <c r="C16" s="345">
        <v>397.590380502887</v>
      </c>
      <c r="D16" s="345">
        <v>397.590380502887</v>
      </c>
      <c r="E16" s="345">
        <v>397.590380502887</v>
      </c>
      <c r="F16" s="345">
        <v>451.987391327451</v>
      </c>
      <c r="G16" s="345">
        <v>452.001789498682</v>
      </c>
    </row>
    <row r="17" spans="1:7">
      <c r="A17" s="344">
        <v>7.5</v>
      </c>
      <c r="B17" s="343">
        <v>469.579394180294</v>
      </c>
      <c r="C17" s="345">
        <v>420.040728997005</v>
      </c>
      <c r="D17" s="345">
        <v>420.040728997005</v>
      </c>
      <c r="E17" s="345">
        <v>420.040728997005</v>
      </c>
      <c r="F17" s="345">
        <v>474.995668956823</v>
      </c>
      <c r="G17" s="345">
        <v>475.024465299287</v>
      </c>
    </row>
    <row r="18" spans="1:7">
      <c r="A18" s="344">
        <v>8</v>
      </c>
      <c r="B18" s="343">
        <v>494.220572528444</v>
      </c>
      <c r="C18" s="345">
        <v>444.395955545168</v>
      </c>
      <c r="D18" s="345">
        <v>444.395955545168</v>
      </c>
      <c r="E18" s="345">
        <v>444.395955545168</v>
      </c>
      <c r="F18" s="345">
        <v>498.075937442358</v>
      </c>
      <c r="G18" s="345">
        <v>498.147928298519</v>
      </c>
    </row>
    <row r="19" spans="1:7">
      <c r="A19" s="344">
        <v>8.5</v>
      </c>
      <c r="B19" s="343">
        <v>519.186301912173</v>
      </c>
      <c r="C19" s="345">
        <v>468.418584337863</v>
      </c>
      <c r="D19" s="345">
        <v>468.418584337863</v>
      </c>
      <c r="E19" s="345">
        <v>468.418584337863</v>
      </c>
      <c r="F19" s="345">
        <v>521.069816900498</v>
      </c>
      <c r="G19" s="345">
        <v>521.156205927892</v>
      </c>
    </row>
    <row r="20" spans="1:7">
      <c r="A20" s="344">
        <v>9</v>
      </c>
      <c r="B20" s="343">
        <v>543.827480260323</v>
      </c>
      <c r="C20" s="345">
        <v>492.834283205203</v>
      </c>
      <c r="D20" s="345">
        <v>492.834283205203</v>
      </c>
      <c r="E20" s="345">
        <v>492.834283205203</v>
      </c>
      <c r="F20" s="345">
        <v>544.1356872148</v>
      </c>
      <c r="G20" s="345">
        <v>544.07809452987</v>
      </c>
    </row>
    <row r="21" spans="1:7">
      <c r="A21" s="344">
        <v>9.5</v>
      </c>
      <c r="B21" s="343">
        <v>568.793209644051</v>
      </c>
      <c r="C21" s="345">
        <v>516.811557758516</v>
      </c>
      <c r="D21" s="345">
        <v>516.811557758516</v>
      </c>
      <c r="E21" s="345">
        <v>516.811557758516</v>
      </c>
      <c r="F21" s="345">
        <v>567.259150214031</v>
      </c>
      <c r="G21" s="345">
        <v>567.287946556497</v>
      </c>
    </row>
    <row r="22" spans="1:7">
      <c r="A22" s="344">
        <v>10</v>
      </c>
      <c r="B22" s="343">
        <v>593.758939027781</v>
      </c>
      <c r="C22" s="345">
        <v>539.609622087895</v>
      </c>
      <c r="D22" s="345">
        <v>539.609622087895</v>
      </c>
      <c r="E22" s="345">
        <v>539.609622087895</v>
      </c>
      <c r="F22" s="345">
        <v>590.123446131081</v>
      </c>
      <c r="G22" s="345">
        <v>590.123446131081</v>
      </c>
    </row>
    <row r="23" spans="1:7">
      <c r="A23" s="344">
        <v>10.5</v>
      </c>
      <c r="B23" s="343">
        <v>615.15460702015</v>
      </c>
      <c r="C23" s="345">
        <v>581.849537032382</v>
      </c>
      <c r="D23" s="345">
        <v>581.849537032382</v>
      </c>
      <c r="E23" s="345">
        <v>581.849537032382</v>
      </c>
      <c r="F23" s="345">
        <v>692.451249079736</v>
      </c>
      <c r="G23" s="345">
        <v>692.278471024947</v>
      </c>
    </row>
    <row r="24" spans="1:7">
      <c r="A24" s="344">
        <v>11</v>
      </c>
      <c r="B24" s="343">
        <v>636.225723976943</v>
      </c>
      <c r="C24" s="345">
        <v>609.016726422233</v>
      </c>
      <c r="D24" s="345">
        <v>609.016726422233</v>
      </c>
      <c r="E24" s="345">
        <v>609.016726422233</v>
      </c>
      <c r="F24" s="345">
        <v>713.976515072171</v>
      </c>
      <c r="G24" s="345">
        <v>713.990913243404</v>
      </c>
    </row>
    <row r="25" spans="1:7">
      <c r="A25" s="344">
        <v>11.5</v>
      </c>
      <c r="B25" s="343">
        <v>657.296840933735</v>
      </c>
      <c r="C25" s="345">
        <v>634.717462072064</v>
      </c>
      <c r="D25" s="345">
        <v>634.717462072064</v>
      </c>
      <c r="E25" s="345">
        <v>634.717462072064</v>
      </c>
      <c r="F25" s="345">
        <v>735.487382893374</v>
      </c>
      <c r="G25" s="345">
        <v>735.732151804325</v>
      </c>
    </row>
    <row r="26" spans="1:7">
      <c r="A26" s="344">
        <v>12</v>
      </c>
      <c r="B26" s="343">
        <v>678.692508926105</v>
      </c>
      <c r="C26" s="345">
        <v>660.614732759218</v>
      </c>
      <c r="D26" s="345">
        <v>660.614732759218</v>
      </c>
      <c r="E26" s="345">
        <v>660.614732759218</v>
      </c>
      <c r="F26" s="345">
        <v>758.668438577535</v>
      </c>
      <c r="G26" s="345">
        <v>758.538855036444</v>
      </c>
    </row>
    <row r="27" spans="1:7">
      <c r="A27" s="344">
        <v>12.5</v>
      </c>
      <c r="B27" s="343">
        <v>699.439074847319</v>
      </c>
      <c r="C27" s="345">
        <v>686.239878010078</v>
      </c>
      <c r="D27" s="345">
        <v>686.239878010078</v>
      </c>
      <c r="E27" s="345">
        <v>686.239878010078</v>
      </c>
      <c r="F27" s="345">
        <v>780.265695426133</v>
      </c>
      <c r="G27" s="345">
        <v>780.035324686415</v>
      </c>
    </row>
    <row r="28" spans="1:7">
      <c r="A28" s="344">
        <v>13</v>
      </c>
      <c r="B28" s="343">
        <v>721.159293875267</v>
      </c>
      <c r="C28" s="345">
        <v>712.061558298262</v>
      </c>
      <c r="D28" s="345">
        <v>712.061558298262</v>
      </c>
      <c r="E28" s="345">
        <v>712.061558298262</v>
      </c>
      <c r="F28" s="345">
        <v>801.834155932266</v>
      </c>
      <c r="G28" s="345">
        <v>801.67577604871</v>
      </c>
    </row>
    <row r="29" spans="1:7">
      <c r="A29" s="344">
        <v>13.5</v>
      </c>
      <c r="B29" s="343">
        <v>742.554961867637</v>
      </c>
      <c r="C29" s="345">
        <v>739.153157289143</v>
      </c>
      <c r="D29" s="345">
        <v>739.153157289143</v>
      </c>
      <c r="E29" s="345">
        <v>739.153157289143</v>
      </c>
      <c r="F29" s="345">
        <v>823.445810952096</v>
      </c>
      <c r="G29" s="345">
        <v>823.273032897308</v>
      </c>
    </row>
    <row r="30" spans="1:7">
      <c r="A30" s="346">
        <v>14</v>
      </c>
      <c r="B30" s="343">
        <v>763.301527788851</v>
      </c>
      <c r="C30" s="345">
        <v>764.793420619798</v>
      </c>
      <c r="D30" s="345">
        <v>764.793420619798</v>
      </c>
      <c r="E30" s="345">
        <v>764.793420619798</v>
      </c>
      <c r="F30" s="345">
        <v>845.100660485624</v>
      </c>
      <c r="G30" s="345">
        <v>844.971076944532</v>
      </c>
    </row>
    <row r="31" spans="1:7">
      <c r="A31" s="346">
        <v>14.5</v>
      </c>
      <c r="B31" s="343">
        <v>784.697195781221</v>
      </c>
      <c r="C31" s="345">
        <v>790.297621232307</v>
      </c>
      <c r="D31" s="345">
        <v>790.297621232307</v>
      </c>
      <c r="E31" s="345">
        <v>790.297621232307</v>
      </c>
      <c r="F31" s="345">
        <v>868.209725313622</v>
      </c>
      <c r="G31" s="345">
        <v>867.921761888974</v>
      </c>
    </row>
    <row r="32" spans="1:7">
      <c r="A32" s="342">
        <v>15</v>
      </c>
      <c r="B32" s="343">
        <v>805.443761702436</v>
      </c>
      <c r="C32" s="347">
        <v>816.119301520491</v>
      </c>
      <c r="D32" s="347">
        <v>816.119301520491</v>
      </c>
      <c r="E32" s="347">
        <v>816.119301520491</v>
      </c>
      <c r="F32" s="347">
        <v>889.749389477291</v>
      </c>
      <c r="G32" s="347">
        <v>889.763787648523</v>
      </c>
    </row>
    <row r="33" spans="1:7">
      <c r="A33" s="342">
        <v>15.5</v>
      </c>
      <c r="B33" s="343">
        <v>823.593919339025</v>
      </c>
      <c r="C33" s="347">
        <v>841.744446771351</v>
      </c>
      <c r="D33" s="347">
        <v>841.744446771351</v>
      </c>
      <c r="E33" s="347">
        <v>841.744446771351</v>
      </c>
      <c r="F33" s="347">
        <v>911.326829488063</v>
      </c>
      <c r="G33" s="347">
        <v>911.073081072473</v>
      </c>
    </row>
    <row r="34" spans="1:7">
      <c r="A34" s="342">
        <v>16</v>
      </c>
      <c r="B34" s="343">
        <v>842.717730082349</v>
      </c>
      <c r="C34" s="347">
        <v>867.460300500976</v>
      </c>
      <c r="D34" s="347">
        <v>867.460300500976</v>
      </c>
      <c r="E34" s="347">
        <v>867.460300500976</v>
      </c>
      <c r="F34" s="347">
        <v>932.972699516951</v>
      </c>
      <c r="G34" s="347">
        <v>932.799921462162</v>
      </c>
    </row>
    <row r="35" spans="1:7">
      <c r="A35" s="342">
        <v>16.5</v>
      </c>
      <c r="B35" s="343">
        <v>860.54333668336</v>
      </c>
      <c r="C35" s="347">
        <v>894.763552608973</v>
      </c>
      <c r="D35" s="347">
        <v>894.763552608973</v>
      </c>
      <c r="E35" s="347">
        <v>894.763552608973</v>
      </c>
      <c r="F35" s="347">
        <v>956.009773488788</v>
      </c>
      <c r="G35" s="347">
        <v>955.72181006414</v>
      </c>
    </row>
    <row r="36" spans="1:7">
      <c r="A36" s="342">
        <v>17</v>
      </c>
      <c r="B36" s="343">
        <v>879.342596391106</v>
      </c>
      <c r="C36" s="347">
        <v>920.645705216333</v>
      </c>
      <c r="D36" s="347">
        <v>920.645705216333</v>
      </c>
      <c r="E36" s="347">
        <v>920.645705216333</v>
      </c>
      <c r="F36" s="347">
        <v>977.33346508397</v>
      </c>
      <c r="G36" s="347">
        <v>977.232677885343</v>
      </c>
    </row>
    <row r="37" spans="1:7">
      <c r="A37" s="342">
        <v>17.5</v>
      </c>
      <c r="B37" s="343">
        <v>897.492754027696</v>
      </c>
      <c r="C37" s="347">
        <v>946.059197350078</v>
      </c>
      <c r="D37" s="347">
        <v>946.059197350078</v>
      </c>
      <c r="E37" s="347">
        <v>946.059197350078</v>
      </c>
      <c r="F37" s="347">
        <v>999.060305473659</v>
      </c>
      <c r="G37" s="347">
        <v>998.858731076405</v>
      </c>
    </row>
    <row r="38" spans="1:7">
      <c r="A38" s="342">
        <v>18</v>
      </c>
      <c r="B38" s="343">
        <v>915.642911664286</v>
      </c>
      <c r="C38" s="347">
        <v>971.805287239291</v>
      </c>
      <c r="D38" s="347">
        <v>971.805287239291</v>
      </c>
      <c r="E38" s="347">
        <v>971.805287239291</v>
      </c>
      <c r="F38" s="347">
        <v>1020.80154403458</v>
      </c>
      <c r="G38" s="347">
        <v>1020.62876597979</v>
      </c>
    </row>
    <row r="39" spans="1:7">
      <c r="A39" s="342">
        <v>18.5</v>
      </c>
      <c r="B39" s="343">
        <v>933.793069300876</v>
      </c>
      <c r="C39" s="347">
        <v>997.551377128504</v>
      </c>
      <c r="D39" s="347">
        <v>997.551377128504</v>
      </c>
      <c r="E39" s="347">
        <v>997.551377128504</v>
      </c>
      <c r="F39" s="347">
        <v>1042.5427825955</v>
      </c>
      <c r="G39" s="347">
        <v>1042.39880088318</v>
      </c>
    </row>
    <row r="40" spans="1:7">
      <c r="A40" s="342">
        <v>19</v>
      </c>
      <c r="B40" s="343">
        <v>951.943226937465</v>
      </c>
      <c r="C40" s="347">
        <v>1023.29746701772</v>
      </c>
      <c r="D40" s="347">
        <v>1023.29746701772</v>
      </c>
      <c r="E40" s="347">
        <v>1023.29746701772</v>
      </c>
      <c r="F40" s="347">
        <v>1064.28402115642</v>
      </c>
      <c r="G40" s="347">
        <v>1064.16883578657</v>
      </c>
    </row>
    <row r="41" spans="1:7">
      <c r="A41" s="342">
        <v>19.5</v>
      </c>
      <c r="B41" s="343">
        <v>970.093384574055</v>
      </c>
      <c r="C41" s="347">
        <v>1049.04355690693</v>
      </c>
      <c r="D41" s="347">
        <v>1049.04355690693</v>
      </c>
      <c r="E41" s="347">
        <v>1049.04355690693</v>
      </c>
      <c r="F41" s="347">
        <v>1086.02525971735</v>
      </c>
      <c r="G41" s="347">
        <v>1085.93887068995</v>
      </c>
    </row>
    <row r="42" spans="1:7">
      <c r="A42" s="342">
        <v>20</v>
      </c>
      <c r="B42" s="343">
        <v>988.243542210645</v>
      </c>
      <c r="C42" s="347">
        <v>1074.78964679615</v>
      </c>
      <c r="D42" s="347">
        <v>1074.78964679615</v>
      </c>
      <c r="E42" s="347">
        <v>1074.78964679615</v>
      </c>
      <c r="F42" s="347">
        <v>1107.76649827826</v>
      </c>
      <c r="G42" s="347">
        <v>1107.70890559334</v>
      </c>
    </row>
    <row r="43" spans="1:7">
      <c r="A43" s="348" t="s">
        <v>2887</v>
      </c>
      <c r="B43" s="349">
        <v>31.9</v>
      </c>
      <c r="C43" s="350">
        <v>45</v>
      </c>
      <c r="D43" s="350">
        <v>46</v>
      </c>
      <c r="E43" s="350">
        <v>35</v>
      </c>
      <c r="F43" s="350">
        <v>36</v>
      </c>
      <c r="G43" s="350">
        <v>36</v>
      </c>
    </row>
    <row r="44" spans="1:7">
      <c r="A44" s="348" t="s">
        <v>2888</v>
      </c>
      <c r="B44" s="349">
        <v>28.9</v>
      </c>
      <c r="C44" s="351">
        <v>43</v>
      </c>
      <c r="D44" s="351">
        <v>44</v>
      </c>
      <c r="E44" s="351">
        <v>34</v>
      </c>
      <c r="F44" s="351">
        <v>35</v>
      </c>
      <c r="G44" s="351">
        <v>35</v>
      </c>
    </row>
    <row r="45" spans="1:7">
      <c r="A45" s="348" t="s">
        <v>2889</v>
      </c>
      <c r="B45" s="352">
        <v>24.9</v>
      </c>
      <c r="C45" s="351">
        <v>43</v>
      </c>
      <c r="D45" s="351">
        <v>44</v>
      </c>
      <c r="E45" s="351">
        <v>34</v>
      </c>
      <c r="F45" s="351">
        <v>35</v>
      </c>
      <c r="G45" s="351">
        <v>35</v>
      </c>
    </row>
    <row r="46" spans="1:7">
      <c r="A46" s="348" t="s">
        <v>4475</v>
      </c>
      <c r="B46" s="352">
        <v>24.9</v>
      </c>
      <c r="C46" s="351">
        <v>43</v>
      </c>
      <c r="D46" s="351">
        <v>44</v>
      </c>
      <c r="E46" s="351">
        <v>34</v>
      </c>
      <c r="F46" s="351">
        <v>35</v>
      </c>
      <c r="G46" s="351">
        <v>35</v>
      </c>
    </row>
    <row r="47" spans="1:7">
      <c r="A47" s="353" t="s">
        <v>4476</v>
      </c>
      <c r="B47" s="352">
        <v>24.9</v>
      </c>
      <c r="C47" s="351">
        <v>43</v>
      </c>
      <c r="D47" s="351">
        <v>44</v>
      </c>
      <c r="E47" s="351">
        <v>34</v>
      </c>
      <c r="F47" s="351">
        <v>35</v>
      </c>
      <c r="G47" s="351">
        <v>35</v>
      </c>
    </row>
    <row r="48" spans="1:7">
      <c r="A48" s="353" t="s">
        <v>3345</v>
      </c>
      <c r="B48" s="354" t="s">
        <v>3679</v>
      </c>
      <c r="C48" s="351">
        <v>43</v>
      </c>
      <c r="D48" s="351">
        <v>44</v>
      </c>
      <c r="E48" s="351">
        <v>34</v>
      </c>
      <c r="F48" s="351">
        <v>35</v>
      </c>
      <c r="G48" s="351">
        <v>35</v>
      </c>
    </row>
    <row r="49" ht="19" customHeight="1" spans="1:7">
      <c r="A49" s="355" t="s">
        <v>4477</v>
      </c>
      <c r="B49" s="355"/>
      <c r="C49" s="355"/>
      <c r="D49" s="355"/>
      <c r="E49" s="355"/>
      <c r="F49" s="355"/>
      <c r="G49" s="355"/>
    </row>
    <row r="50" spans="1:7">
      <c r="A50" s="356" t="s">
        <v>4478</v>
      </c>
      <c r="B50" s="356"/>
      <c r="C50" s="356"/>
      <c r="D50" s="357" t="s">
        <v>4479</v>
      </c>
      <c r="E50" s="357"/>
      <c r="F50" s="357"/>
      <c r="G50" s="357"/>
    </row>
    <row r="51" spans="1:7">
      <c r="A51" s="358" t="s">
        <v>4480</v>
      </c>
      <c r="B51" s="358"/>
      <c r="C51" s="358"/>
      <c r="D51" s="358"/>
      <c r="E51" s="358"/>
      <c r="F51" s="358"/>
      <c r="G51" s="358"/>
    </row>
    <row r="52" spans="1:7">
      <c r="A52" s="359" t="s">
        <v>4481</v>
      </c>
      <c r="B52" s="359"/>
      <c r="C52" s="359"/>
      <c r="D52" s="359"/>
      <c r="E52" s="359"/>
      <c r="F52" s="359"/>
      <c r="G52" s="359"/>
    </row>
    <row r="53" spans="1:7">
      <c r="A53" s="360" t="s">
        <v>4482</v>
      </c>
      <c r="B53" s="360"/>
      <c r="C53" s="360"/>
      <c r="D53" s="360"/>
      <c r="E53" s="360"/>
      <c r="F53" s="360"/>
      <c r="G53" s="360"/>
    </row>
    <row r="54" ht="32" customHeight="1" spans="1:7">
      <c r="A54" s="361" t="s">
        <v>4483</v>
      </c>
      <c r="B54" s="361"/>
      <c r="C54" s="361"/>
      <c r="D54" s="361"/>
      <c r="E54" s="361"/>
      <c r="F54" s="361"/>
      <c r="G54" s="361"/>
    </row>
    <row r="55" spans="1:7">
      <c r="A55" s="362" t="s">
        <v>4484</v>
      </c>
      <c r="B55" s="362"/>
      <c r="C55" s="362"/>
      <c r="D55" s="362"/>
      <c r="E55" s="362"/>
      <c r="F55" s="362"/>
      <c r="G55" s="362"/>
    </row>
    <row r="56" spans="1:7">
      <c r="A56" s="363" t="s">
        <v>4485</v>
      </c>
      <c r="B56" s="364"/>
      <c r="C56" s="364"/>
      <c r="D56" s="364"/>
      <c r="E56" s="364"/>
      <c r="F56" s="364"/>
      <c r="G56" s="364"/>
    </row>
    <row r="57" spans="1:7">
      <c r="A57" s="363" t="s">
        <v>4486</v>
      </c>
      <c r="B57" s="363"/>
      <c r="C57" s="363"/>
      <c r="D57" s="363"/>
      <c r="E57" s="363"/>
      <c r="F57" s="363"/>
      <c r="G57" s="363"/>
    </row>
    <row r="58" spans="1:7">
      <c r="A58" s="361" t="s">
        <v>4487</v>
      </c>
      <c r="B58" s="361"/>
      <c r="C58" s="361"/>
      <c r="D58" s="361"/>
      <c r="E58" s="361"/>
      <c r="F58" s="361"/>
      <c r="G58" s="361"/>
    </row>
    <row r="59" spans="1:7">
      <c r="A59" s="365" t="s">
        <v>4488</v>
      </c>
      <c r="B59" s="365"/>
      <c r="C59" s="365"/>
      <c r="D59" s="365"/>
      <c r="E59" s="365"/>
      <c r="F59" s="365"/>
      <c r="G59" s="365"/>
    </row>
    <row r="60" spans="1:7">
      <c r="A60" s="365" t="s">
        <v>4489</v>
      </c>
      <c r="B60" s="365"/>
      <c r="C60" s="365"/>
      <c r="D60" s="365"/>
      <c r="E60" s="365"/>
      <c r="F60" s="365"/>
      <c r="G60" s="365"/>
    </row>
    <row r="61" spans="1:7">
      <c r="A61" s="366" t="s">
        <v>4490</v>
      </c>
      <c r="B61" s="366"/>
      <c r="C61" s="366"/>
      <c r="D61" s="366"/>
      <c r="E61" s="366"/>
      <c r="F61" s="366"/>
      <c r="G61" s="366"/>
    </row>
    <row r="62" spans="1:7">
      <c r="A62" s="325" t="s">
        <v>4491</v>
      </c>
      <c r="B62" s="325"/>
      <c r="C62" s="325"/>
      <c r="D62" s="325"/>
      <c r="E62" s="325"/>
      <c r="F62" s="325"/>
      <c r="G62" s="325"/>
    </row>
    <row r="63" spans="1:7">
      <c r="A63" s="325" t="s">
        <v>4492</v>
      </c>
      <c r="B63" s="325"/>
      <c r="C63" s="325"/>
      <c r="D63" s="325"/>
      <c r="E63" s="325"/>
      <c r="F63" s="325"/>
      <c r="G63" s="325"/>
    </row>
    <row r="64" spans="1:7">
      <c r="A64" s="325" t="s">
        <v>4493</v>
      </c>
      <c r="B64" s="325"/>
      <c r="C64" s="325"/>
      <c r="D64" s="325"/>
      <c r="E64" s="325"/>
      <c r="F64" s="325"/>
      <c r="G64" s="325"/>
    </row>
    <row r="65" ht="26" customHeight="1" spans="1:7">
      <c r="A65" s="371" t="s">
        <v>4494</v>
      </c>
      <c r="B65" s="371"/>
      <c r="C65" s="371"/>
      <c r="D65" s="371"/>
      <c r="E65" s="371"/>
      <c r="F65" s="371"/>
      <c r="G65" s="371"/>
    </row>
    <row r="66" spans="1:7">
      <c r="A66" s="327" t="s">
        <v>4495</v>
      </c>
      <c r="B66" s="327"/>
      <c r="C66" s="327"/>
      <c r="D66" s="327"/>
      <c r="E66" s="327"/>
      <c r="F66" s="327"/>
      <c r="G66" s="327"/>
    </row>
    <row r="67" spans="1:7">
      <c r="A67" s="325" t="s">
        <v>4496</v>
      </c>
      <c r="B67" s="325"/>
      <c r="C67" s="325"/>
      <c r="D67" s="325"/>
      <c r="E67" s="325"/>
      <c r="F67" s="325"/>
      <c r="G67" s="325"/>
    </row>
    <row r="68" spans="1:7">
      <c r="A68" s="325" t="s">
        <v>4497</v>
      </c>
      <c r="B68" s="325"/>
      <c r="C68" s="325"/>
      <c r="D68" s="325"/>
      <c r="E68" s="325"/>
      <c r="F68" s="325"/>
      <c r="G68" s="325"/>
    </row>
    <row r="69" spans="1:7">
      <c r="A69" s="325" t="s">
        <v>4435</v>
      </c>
      <c r="B69" s="325"/>
      <c r="C69" s="325"/>
      <c r="D69" s="325"/>
      <c r="E69" s="325"/>
      <c r="F69" s="325"/>
      <c r="G69" s="325"/>
    </row>
    <row r="70" spans="1:7">
      <c r="A70" s="325" t="s">
        <v>4436</v>
      </c>
      <c r="B70" s="325"/>
      <c r="C70" s="325"/>
      <c r="D70" s="325"/>
      <c r="E70" s="325"/>
      <c r="F70" s="325"/>
      <c r="G70" s="325"/>
    </row>
    <row r="71" ht="85" customHeight="1" spans="1:7">
      <c r="A71" s="372" t="s">
        <v>4498</v>
      </c>
      <c r="B71" s="372"/>
      <c r="C71" s="372"/>
      <c r="D71" s="372"/>
      <c r="E71" s="372"/>
      <c r="F71" s="372"/>
      <c r="G71" s="372"/>
    </row>
    <row r="72" ht="18" customHeight="1" spans="1:7">
      <c r="A72" s="373" t="s">
        <v>4499</v>
      </c>
      <c r="B72" s="373"/>
      <c r="C72" s="373"/>
      <c r="D72" s="373"/>
      <c r="E72" s="373"/>
      <c r="F72" s="373"/>
      <c r="G72" s="373"/>
    </row>
    <row r="73" spans="1:7">
      <c r="A73" s="374"/>
      <c r="B73" s="374"/>
      <c r="C73" s="374"/>
      <c r="D73" s="374"/>
      <c r="E73" s="374"/>
      <c r="F73" s="374"/>
      <c r="G73" s="374"/>
    </row>
  </sheetData>
  <mergeCells count="29">
    <mergeCell ref="A1:F1"/>
    <mergeCell ref="A2:F2"/>
    <mergeCell ref="A3:F3"/>
    <mergeCell ref="A4:D4"/>
    <mergeCell ref="A49:G49"/>
    <mergeCell ref="A50:C50"/>
    <mergeCell ref="D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71:G71"/>
    <mergeCell ref="A72:G72"/>
  </mergeCells>
  <hyperlinks>
    <hyperlink ref="A50:C50" location="日本17个FBA地址的DG服务表!A1" display="点击查看日本17个FBA地址DG服务表"/>
    <hyperlink ref="D50:G50" location="日本FBA仓库的DG要求及責任!A1" display="点击查看日本FBA仓的DG件要求及責任"/>
    <hyperlink ref="E4" location="价格目录!A1" display="返回目录"/>
  </hyperlinks>
  <pageMargins left="0.699305555555556" right="0.699305555555556" top="0.75" bottom="0.75" header="0.3" footer="0.3"/>
  <pageSetup paperSize="9" orientation="portrait"/>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HU31"/>
  <sheetViews>
    <sheetView workbookViewId="0">
      <selection activeCell="J15" sqref="J15"/>
    </sheetView>
  </sheetViews>
  <sheetFormatPr defaultColWidth="9" defaultRowHeight="14.25"/>
  <cols>
    <col min="1" max="1" width="31.625" customWidth="1"/>
    <col min="2" max="2" width="16.875" customWidth="1"/>
    <col min="3" max="3" width="16.375" customWidth="1"/>
    <col min="4" max="4" width="19.75" customWidth="1"/>
    <col min="5" max="5" width="17.875" customWidth="1"/>
    <col min="6" max="6" width="13.875" customWidth="1"/>
  </cols>
  <sheetData>
    <row r="1" ht="31.5" spans="1:229">
      <c r="A1" s="31" t="s">
        <v>95</v>
      </c>
      <c r="B1" s="31"/>
      <c r="C1" s="31"/>
      <c r="D1" s="31"/>
      <c r="E1" s="31"/>
      <c r="F1" s="31"/>
      <c r="G1" s="31"/>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55"/>
      <c r="EW1" s="55"/>
      <c r="EX1" s="55"/>
      <c r="EY1" s="55"/>
      <c r="EZ1" s="55"/>
      <c r="FA1" s="55"/>
      <c r="FB1" s="55"/>
      <c r="FC1" s="55"/>
      <c r="FD1" s="55"/>
      <c r="FE1" s="55"/>
      <c r="FF1" s="55"/>
      <c r="FG1" s="55"/>
      <c r="FH1" s="55"/>
      <c r="FI1" s="55"/>
      <c r="FJ1" s="55"/>
      <c r="FK1" s="55"/>
      <c r="FL1" s="55"/>
      <c r="FM1" s="55"/>
      <c r="FN1" s="55"/>
      <c r="FO1" s="55"/>
      <c r="FP1" s="55"/>
      <c r="FQ1" s="55"/>
      <c r="FR1" s="55"/>
      <c r="FS1" s="55"/>
      <c r="FT1" s="55"/>
      <c r="FU1" s="55"/>
      <c r="FV1" s="55"/>
      <c r="FW1" s="55"/>
      <c r="FX1" s="55"/>
      <c r="FY1" s="55"/>
      <c r="FZ1" s="55"/>
      <c r="GA1" s="55"/>
      <c r="GB1" s="55"/>
      <c r="GC1" s="55"/>
      <c r="GD1" s="55"/>
      <c r="GE1" s="55"/>
      <c r="GF1" s="55"/>
      <c r="GG1" s="55"/>
      <c r="GH1" s="55"/>
      <c r="GI1" s="55"/>
      <c r="GJ1" s="55"/>
      <c r="GK1" s="55"/>
      <c r="GL1" s="55"/>
      <c r="GM1" s="55"/>
      <c r="GN1" s="55"/>
      <c r="GO1" s="55"/>
      <c r="GP1" s="55"/>
      <c r="GQ1" s="55"/>
      <c r="GR1" s="55"/>
      <c r="GS1" s="55"/>
      <c r="GT1" s="55"/>
      <c r="GU1" s="55"/>
      <c r="GV1" s="55"/>
      <c r="GW1" s="55"/>
      <c r="GX1" s="55"/>
      <c r="GY1" s="55"/>
      <c r="GZ1" s="55"/>
      <c r="HA1" s="55"/>
      <c r="HB1" s="55"/>
      <c r="HC1" s="55"/>
      <c r="HD1" s="55"/>
      <c r="HE1" s="55"/>
      <c r="HF1" s="55"/>
      <c r="HG1" s="55"/>
      <c r="HH1" s="55"/>
      <c r="HI1" s="55"/>
      <c r="HJ1" s="55"/>
      <c r="HK1" s="55"/>
      <c r="HL1" s="55"/>
      <c r="HM1" s="55"/>
      <c r="HN1" s="55"/>
      <c r="HO1" s="55"/>
      <c r="HP1" s="55"/>
      <c r="HQ1" s="55"/>
      <c r="HR1" s="55"/>
      <c r="HS1" s="55"/>
      <c r="HT1" s="55"/>
      <c r="HU1" s="55"/>
    </row>
    <row r="2" ht="18.75" spans="1:229">
      <c r="A2" s="32" t="s">
        <v>216</v>
      </c>
      <c r="B2" s="32"/>
      <c r="C2" s="32"/>
      <c r="D2" s="32"/>
      <c r="E2" s="32"/>
      <c r="F2" s="32"/>
      <c r="G2" s="32"/>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c r="FH2" s="55"/>
      <c r="FI2" s="55"/>
      <c r="FJ2" s="55"/>
      <c r="FK2" s="55"/>
      <c r="FL2" s="55"/>
      <c r="FM2" s="55"/>
      <c r="FN2" s="55"/>
      <c r="FO2" s="55"/>
      <c r="FP2" s="55"/>
      <c r="FQ2" s="55"/>
      <c r="FR2" s="55"/>
      <c r="FS2" s="55"/>
      <c r="FT2" s="55"/>
      <c r="FU2" s="55"/>
      <c r="FV2" s="55"/>
      <c r="FW2" s="55"/>
      <c r="FX2" s="55"/>
      <c r="FY2" s="55"/>
      <c r="FZ2" s="55"/>
      <c r="GA2" s="55"/>
      <c r="GB2" s="55"/>
      <c r="GC2" s="55"/>
      <c r="GD2" s="55"/>
      <c r="GE2" s="55"/>
      <c r="GF2" s="55"/>
      <c r="GG2" s="55"/>
      <c r="GH2" s="55"/>
      <c r="GI2" s="55"/>
      <c r="GJ2" s="55"/>
      <c r="GK2" s="55"/>
      <c r="GL2" s="55"/>
      <c r="GM2" s="55"/>
      <c r="GN2" s="55"/>
      <c r="GO2" s="55"/>
      <c r="GP2" s="55"/>
      <c r="GQ2" s="55"/>
      <c r="GR2" s="55"/>
      <c r="GS2" s="55"/>
      <c r="GT2" s="55"/>
      <c r="GU2" s="55"/>
      <c r="GV2" s="55"/>
      <c r="GW2" s="55"/>
      <c r="GX2" s="55"/>
      <c r="GY2" s="55"/>
      <c r="GZ2" s="55"/>
      <c r="HA2" s="55"/>
      <c r="HB2" s="55"/>
      <c r="HC2" s="55"/>
      <c r="HD2" s="55"/>
      <c r="HE2" s="55"/>
      <c r="HF2" s="55"/>
      <c r="HG2" s="55"/>
      <c r="HH2" s="55"/>
      <c r="HI2" s="55"/>
      <c r="HJ2" s="55"/>
      <c r="HK2" s="55"/>
      <c r="HL2" s="55"/>
      <c r="HM2" s="55"/>
      <c r="HN2" s="55"/>
      <c r="HO2" s="55"/>
      <c r="HP2" s="55"/>
      <c r="HQ2" s="55"/>
      <c r="HR2" s="55"/>
      <c r="HS2" s="55"/>
      <c r="HT2" s="55"/>
      <c r="HU2" s="55"/>
    </row>
    <row r="3" spans="1:229">
      <c r="A3" s="33" t="s">
        <v>2700</v>
      </c>
      <c r="B3" s="33"/>
      <c r="C3" s="33"/>
      <c r="D3" s="33"/>
      <c r="E3" s="33"/>
      <c r="F3" s="33"/>
      <c r="G3" s="33"/>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row>
    <row r="4" ht="48.75" customHeight="1" spans="1:229">
      <c r="A4" s="273" t="s">
        <v>4500</v>
      </c>
      <c r="B4" s="273"/>
      <c r="C4" s="273"/>
      <c r="D4" s="273"/>
      <c r="E4" s="273"/>
      <c r="F4" s="273"/>
      <c r="G4" s="273"/>
      <c r="H4" s="274" t="s">
        <v>16</v>
      </c>
      <c r="I4" s="312"/>
      <c r="J4" s="330" t="s">
        <v>99</v>
      </c>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12"/>
      <c r="AR4" s="312"/>
      <c r="AS4" s="312"/>
      <c r="AT4" s="312"/>
      <c r="AU4" s="312"/>
      <c r="AV4" s="312"/>
      <c r="AW4" s="312"/>
      <c r="AX4" s="312"/>
      <c r="AY4" s="312"/>
      <c r="AZ4" s="312"/>
      <c r="BA4" s="312"/>
      <c r="BB4" s="312"/>
      <c r="BC4" s="312"/>
      <c r="BD4" s="312"/>
      <c r="BE4" s="312"/>
      <c r="BF4" s="312"/>
      <c r="BG4" s="312"/>
      <c r="BH4" s="312"/>
      <c r="BI4" s="312"/>
      <c r="BJ4" s="312"/>
      <c r="BK4" s="312"/>
      <c r="BL4" s="312"/>
      <c r="BM4" s="312"/>
      <c r="BN4" s="312"/>
      <c r="BO4" s="312"/>
      <c r="BP4" s="312"/>
      <c r="BQ4" s="312"/>
      <c r="BR4" s="312"/>
      <c r="BS4" s="312"/>
      <c r="BT4" s="312"/>
      <c r="BU4" s="312"/>
      <c r="BV4" s="312"/>
      <c r="BW4" s="312"/>
      <c r="BX4" s="312"/>
      <c r="BY4" s="312"/>
      <c r="BZ4" s="312"/>
      <c r="CA4" s="312"/>
      <c r="CB4" s="312"/>
      <c r="CC4" s="312"/>
      <c r="CD4" s="312"/>
      <c r="CE4" s="312"/>
      <c r="CF4" s="312"/>
      <c r="CG4" s="312"/>
      <c r="CH4" s="312"/>
      <c r="CI4" s="312"/>
      <c r="CJ4" s="312"/>
      <c r="CK4" s="312"/>
      <c r="CL4" s="312"/>
      <c r="CM4" s="312"/>
      <c r="CN4" s="312"/>
      <c r="CO4" s="312"/>
      <c r="CP4" s="312"/>
      <c r="CQ4" s="312"/>
      <c r="CR4" s="312"/>
      <c r="CS4" s="312"/>
      <c r="CT4" s="312"/>
      <c r="CU4" s="312"/>
      <c r="CV4" s="312"/>
      <c r="CW4" s="312"/>
      <c r="CX4" s="312"/>
      <c r="CY4" s="312"/>
      <c r="CZ4" s="312"/>
      <c r="DA4" s="312"/>
      <c r="DB4" s="312"/>
      <c r="DC4" s="312"/>
      <c r="DD4" s="312"/>
      <c r="DE4" s="312"/>
      <c r="DF4" s="312"/>
      <c r="DG4" s="312"/>
      <c r="DH4" s="312"/>
      <c r="DI4" s="312"/>
      <c r="DJ4" s="312"/>
      <c r="DK4" s="312"/>
      <c r="DL4" s="312"/>
      <c r="DM4" s="312"/>
      <c r="DN4" s="312"/>
      <c r="DO4" s="312"/>
      <c r="DP4" s="312"/>
      <c r="DQ4" s="312"/>
      <c r="DR4" s="312"/>
      <c r="DS4" s="312"/>
      <c r="DT4" s="312"/>
      <c r="DU4" s="312"/>
      <c r="DV4" s="312"/>
      <c r="DW4" s="312"/>
      <c r="DX4" s="312"/>
      <c r="DY4" s="312"/>
      <c r="DZ4" s="312"/>
      <c r="EA4" s="312"/>
      <c r="EB4" s="312"/>
      <c r="EC4" s="312"/>
      <c r="ED4" s="312"/>
      <c r="EE4" s="312"/>
      <c r="EF4" s="312"/>
      <c r="EG4" s="312"/>
      <c r="EH4" s="312"/>
      <c r="EI4" s="312"/>
      <c r="EJ4" s="312"/>
      <c r="EK4" s="312"/>
      <c r="EL4" s="312"/>
      <c r="EM4" s="312"/>
      <c r="EN4" s="312"/>
      <c r="EO4" s="312"/>
      <c r="EP4" s="312"/>
      <c r="EQ4" s="312"/>
      <c r="ER4" s="312"/>
      <c r="ES4" s="312"/>
      <c r="ET4" s="312"/>
      <c r="EU4" s="312"/>
      <c r="EV4" s="312"/>
      <c r="EW4" s="312"/>
      <c r="EX4" s="312"/>
      <c r="EY4" s="312"/>
      <c r="EZ4" s="312"/>
      <c r="FA4" s="312"/>
      <c r="FB4" s="312"/>
      <c r="FC4" s="312"/>
      <c r="FD4" s="312"/>
      <c r="FE4" s="312"/>
      <c r="FF4" s="312"/>
      <c r="FG4" s="312"/>
      <c r="FH4" s="312"/>
      <c r="FI4" s="312"/>
      <c r="FJ4" s="312"/>
      <c r="FK4" s="312"/>
      <c r="FL4" s="312"/>
      <c r="FM4" s="312"/>
      <c r="FN4" s="312"/>
      <c r="FO4" s="312"/>
      <c r="FP4" s="312"/>
      <c r="FQ4" s="312"/>
      <c r="FR4" s="312"/>
      <c r="FS4" s="312"/>
      <c r="FT4" s="312"/>
      <c r="FU4" s="312"/>
      <c r="FV4" s="312"/>
      <c r="FW4" s="312"/>
      <c r="FX4" s="312"/>
      <c r="FY4" s="312"/>
      <c r="FZ4" s="312"/>
      <c r="GA4" s="312"/>
      <c r="GB4" s="312"/>
      <c r="GC4" s="312"/>
      <c r="GD4" s="312"/>
      <c r="GE4" s="312"/>
      <c r="GF4" s="312"/>
      <c r="GG4" s="312"/>
      <c r="GH4" s="312"/>
      <c r="GI4" s="312"/>
      <c r="GJ4" s="312"/>
      <c r="GK4" s="312"/>
      <c r="GL4" s="312"/>
      <c r="GM4" s="312"/>
      <c r="GN4" s="312"/>
      <c r="GO4" s="312"/>
      <c r="GP4" s="312"/>
      <c r="GQ4" s="312"/>
      <c r="GR4" s="312"/>
      <c r="GS4" s="312"/>
      <c r="GT4" s="312"/>
      <c r="GU4" s="312"/>
      <c r="GV4" s="312"/>
      <c r="GW4" s="312"/>
      <c r="GX4" s="312"/>
      <c r="GY4" s="312"/>
      <c r="GZ4" s="312"/>
      <c r="HA4" s="312"/>
      <c r="HB4" s="312"/>
      <c r="HC4" s="312"/>
      <c r="HD4" s="312"/>
      <c r="HE4" s="312"/>
      <c r="HF4" s="312"/>
      <c r="HG4" s="312"/>
      <c r="HH4" s="312"/>
      <c r="HI4" s="312"/>
      <c r="HJ4" s="312"/>
      <c r="HK4" s="312"/>
      <c r="HL4" s="312"/>
      <c r="HM4" s="312"/>
      <c r="HN4" s="312"/>
      <c r="HO4" s="312"/>
      <c r="HP4" s="312"/>
      <c r="HQ4" s="312"/>
      <c r="HR4" s="312"/>
      <c r="HS4" s="312"/>
      <c r="HT4" s="312"/>
      <c r="HU4" s="312"/>
    </row>
    <row r="5" ht="18.75" spans="1:6">
      <c r="A5" s="276" t="s">
        <v>219</v>
      </c>
      <c r="B5" s="315" t="s">
        <v>3276</v>
      </c>
      <c r="C5" s="316" t="s">
        <v>2888</v>
      </c>
      <c r="D5" s="316" t="s">
        <v>3343</v>
      </c>
      <c r="E5" s="316" t="s">
        <v>2601</v>
      </c>
      <c r="F5" s="316" t="s">
        <v>4501</v>
      </c>
    </row>
    <row r="6" ht="20.25" spans="1:8">
      <c r="A6" s="317" t="s">
        <v>248</v>
      </c>
      <c r="B6" s="279">
        <v>52</v>
      </c>
      <c r="C6" s="279">
        <v>51</v>
      </c>
      <c r="D6" s="280">
        <v>50</v>
      </c>
      <c r="E6" s="280">
        <v>50</v>
      </c>
      <c r="F6" s="280">
        <v>50</v>
      </c>
      <c r="H6" s="150"/>
    </row>
    <row r="7" ht="20.25" spans="1:6">
      <c r="A7" s="317" t="s">
        <v>4502</v>
      </c>
      <c r="B7" s="279">
        <v>53</v>
      </c>
      <c r="C7" s="279">
        <v>52</v>
      </c>
      <c r="D7" s="280">
        <v>51</v>
      </c>
      <c r="E7" s="280">
        <v>51</v>
      </c>
      <c r="F7" s="280">
        <v>51</v>
      </c>
    </row>
    <row r="8" ht="20.25" spans="1:6">
      <c r="A8" s="318" t="s">
        <v>4503</v>
      </c>
      <c r="B8" s="279">
        <v>44</v>
      </c>
      <c r="C8" s="279">
        <v>44</v>
      </c>
      <c r="D8" s="279">
        <v>43</v>
      </c>
      <c r="E8" s="279">
        <v>43</v>
      </c>
      <c r="F8" s="279">
        <v>43</v>
      </c>
    </row>
    <row r="9" ht="20.25" spans="1:6">
      <c r="A9" s="318" t="s">
        <v>4504</v>
      </c>
      <c r="B9" s="279">
        <v>44</v>
      </c>
      <c r="C9" s="279">
        <v>44</v>
      </c>
      <c r="D9" s="279">
        <v>43</v>
      </c>
      <c r="E9" s="279">
        <v>43</v>
      </c>
      <c r="F9" s="279">
        <v>43</v>
      </c>
    </row>
    <row r="10" ht="20.25" spans="1:6">
      <c r="A10" s="318" t="s">
        <v>4505</v>
      </c>
      <c r="B10" s="279">
        <v>44</v>
      </c>
      <c r="C10" s="279">
        <v>44</v>
      </c>
      <c r="D10" s="279">
        <v>43</v>
      </c>
      <c r="E10" s="279">
        <v>43</v>
      </c>
      <c r="F10" s="279">
        <v>43</v>
      </c>
    </row>
    <row r="11" ht="22" customHeight="1" spans="1:6">
      <c r="A11" s="319" t="s">
        <v>4506</v>
      </c>
      <c r="B11" s="319"/>
      <c r="C11" s="319"/>
      <c r="D11" s="319"/>
      <c r="E11" s="319"/>
      <c r="F11" s="319"/>
    </row>
    <row r="12" spans="1:6">
      <c r="A12" s="319" t="s">
        <v>4507</v>
      </c>
      <c r="B12" s="319"/>
      <c r="C12" s="319"/>
      <c r="D12" s="319"/>
      <c r="E12" s="319"/>
      <c r="F12" s="319"/>
    </row>
    <row r="13" spans="1:6">
      <c r="A13" s="320" t="s">
        <v>4508</v>
      </c>
      <c r="B13" s="320"/>
      <c r="C13" s="320"/>
      <c r="D13" s="320"/>
      <c r="E13" s="320"/>
      <c r="F13" s="320"/>
    </row>
    <row r="14" spans="1:6">
      <c r="A14" s="321" t="s">
        <v>4509</v>
      </c>
      <c r="B14" s="321"/>
      <c r="C14" s="321"/>
      <c r="D14" s="321"/>
      <c r="E14" s="321"/>
      <c r="F14" s="321"/>
    </row>
    <row r="15" spans="1:6">
      <c r="A15" s="321" t="s">
        <v>4510</v>
      </c>
      <c r="B15" s="321"/>
      <c r="C15" s="321"/>
      <c r="D15" s="321"/>
      <c r="E15" s="321"/>
      <c r="F15" s="321"/>
    </row>
    <row r="16" spans="1:6">
      <c r="A16" s="321" t="s">
        <v>4511</v>
      </c>
      <c r="B16" s="321"/>
      <c r="C16" s="321"/>
      <c r="D16" s="321"/>
      <c r="E16" s="321"/>
      <c r="F16" s="321"/>
    </row>
    <row r="17" spans="1:6">
      <c r="A17" s="322" t="s">
        <v>4512</v>
      </c>
      <c r="B17" s="322"/>
      <c r="C17" s="322"/>
      <c r="D17" s="322"/>
      <c r="E17" s="322"/>
      <c r="F17" s="322"/>
    </row>
    <row r="18" spans="1:6">
      <c r="A18" s="322" t="s">
        <v>4513</v>
      </c>
      <c r="B18" s="322"/>
      <c r="C18" s="322"/>
      <c r="D18" s="322"/>
      <c r="E18" s="322"/>
      <c r="F18" s="322"/>
    </row>
    <row r="19" spans="1:6">
      <c r="A19" s="323" t="s">
        <v>4514</v>
      </c>
      <c r="B19" s="323"/>
      <c r="C19" s="323"/>
      <c r="D19" s="323"/>
      <c r="E19" s="323"/>
      <c r="F19" s="323"/>
    </row>
    <row r="20" spans="1:6">
      <c r="A20" s="322" t="s">
        <v>4515</v>
      </c>
      <c r="B20" s="322"/>
      <c r="C20" s="322"/>
      <c r="D20" s="322"/>
      <c r="E20" s="322"/>
      <c r="F20" s="322"/>
    </row>
    <row r="21" spans="1:6">
      <c r="A21" s="322" t="s">
        <v>4516</v>
      </c>
      <c r="B21" s="322"/>
      <c r="C21" s="322"/>
      <c r="D21" s="322"/>
      <c r="E21" s="322"/>
      <c r="F21" s="322"/>
    </row>
    <row r="22" ht="25" customHeight="1" spans="1:6">
      <c r="A22" s="324" t="s">
        <v>4517</v>
      </c>
      <c r="B22" s="324"/>
      <c r="C22" s="324"/>
      <c r="D22" s="324"/>
      <c r="E22" s="324"/>
      <c r="F22" s="324"/>
    </row>
    <row r="23" spans="1:6">
      <c r="A23" s="325" t="s">
        <v>4518</v>
      </c>
      <c r="B23" s="325"/>
      <c r="C23" s="325"/>
      <c r="D23" s="325"/>
      <c r="E23" s="325"/>
      <c r="F23" s="325"/>
    </row>
    <row r="24" spans="1:6">
      <c r="A24" s="325" t="s">
        <v>4519</v>
      </c>
      <c r="B24" s="325"/>
      <c r="C24" s="325"/>
      <c r="D24" s="325"/>
      <c r="E24" s="325"/>
      <c r="F24" s="325"/>
    </row>
    <row r="25" spans="1:6">
      <c r="A25" s="325" t="s">
        <v>4520</v>
      </c>
      <c r="B25" s="325"/>
      <c r="C25" s="325"/>
      <c r="D25" s="325"/>
      <c r="E25" s="325"/>
      <c r="F25" s="325"/>
    </row>
    <row r="26" spans="1:6">
      <c r="A26" s="325" t="s">
        <v>4521</v>
      </c>
      <c r="B26" s="325"/>
      <c r="C26" s="325"/>
      <c r="D26" s="325"/>
      <c r="E26" s="325"/>
      <c r="F26" s="325"/>
    </row>
    <row r="27" ht="14" customHeight="1" spans="1:6">
      <c r="A27" s="326" t="s">
        <v>4522</v>
      </c>
      <c r="B27" s="326"/>
      <c r="C27" s="326"/>
      <c r="D27" s="326"/>
      <c r="E27" s="326"/>
      <c r="F27" s="326"/>
    </row>
    <row r="28" spans="1:6">
      <c r="A28" s="327" t="s">
        <v>4523</v>
      </c>
      <c r="B28" s="327"/>
      <c r="C28" s="327"/>
      <c r="D28" s="327"/>
      <c r="E28" s="327"/>
      <c r="F28" s="327"/>
    </row>
    <row r="29" spans="1:6">
      <c r="A29" s="325" t="s">
        <v>4524</v>
      </c>
      <c r="B29" s="325"/>
      <c r="C29" s="325"/>
      <c r="D29" s="325"/>
      <c r="E29" s="325"/>
      <c r="F29" s="325"/>
    </row>
    <row r="30" spans="1:6">
      <c r="A30" s="328" t="s">
        <v>4525</v>
      </c>
      <c r="B30" s="328"/>
      <c r="C30" s="328"/>
      <c r="D30" s="328"/>
      <c r="E30" s="328"/>
      <c r="F30" s="328"/>
    </row>
    <row r="31" spans="1:6">
      <c r="A31" s="329"/>
      <c r="B31" s="329"/>
      <c r="C31" s="329"/>
      <c r="D31" s="329"/>
      <c r="E31" s="329"/>
      <c r="F31" s="329"/>
    </row>
  </sheetData>
  <mergeCells count="24">
    <mergeCell ref="A1:G1"/>
    <mergeCell ref="A2:G2"/>
    <mergeCell ref="A3:G3"/>
    <mergeCell ref="A4:G4"/>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27:F27"/>
    <mergeCell ref="A28:F28"/>
    <mergeCell ref="A29:F29"/>
    <mergeCell ref="A30:F30"/>
  </mergeCells>
  <hyperlinks>
    <hyperlink ref="H4" location="香港UPS分区表!A1" display="点击进入分区"/>
    <hyperlink ref="J4" location="价格目录!A1" display="返回目录"/>
  </hyperlinks>
  <pageMargins left="0.75" right="0.75" top="1" bottom="1" header="0.5" footer="0.5"/>
  <pageSetup paperSize="9" orientation="portrait"/>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HU53"/>
  <sheetViews>
    <sheetView workbookViewId="0">
      <selection activeCell="B6" sqref="B6:H12"/>
    </sheetView>
  </sheetViews>
  <sheetFormatPr defaultColWidth="9" defaultRowHeight="14.25"/>
  <cols>
    <col min="1" max="1" width="38.125" customWidth="1"/>
    <col min="2" max="2" width="13.625" customWidth="1"/>
    <col min="3" max="3" width="14.125" customWidth="1"/>
    <col min="4" max="4" width="10.75" customWidth="1"/>
    <col min="5" max="5" width="11.75" customWidth="1"/>
    <col min="6" max="6" width="13.25" customWidth="1"/>
    <col min="7" max="7" width="14.375" customWidth="1"/>
    <col min="8" max="8" width="18.25" customWidth="1"/>
  </cols>
  <sheetData>
    <row r="1" ht="31.5" spans="1:229">
      <c r="A1" s="31" t="s">
        <v>95</v>
      </c>
      <c r="B1" s="31"/>
      <c r="C1" s="31"/>
      <c r="D1" s="31"/>
      <c r="E1" s="31"/>
      <c r="F1" s="31"/>
      <c r="G1" s="31"/>
      <c r="H1" s="55"/>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304"/>
      <c r="AK1" s="304"/>
      <c r="AL1" s="304"/>
      <c r="AM1" s="304"/>
      <c r="AN1" s="304"/>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55"/>
      <c r="EW1" s="55"/>
      <c r="EX1" s="55"/>
      <c r="EY1" s="55"/>
      <c r="EZ1" s="55"/>
      <c r="FA1" s="55"/>
      <c r="FB1" s="55"/>
      <c r="FC1" s="55"/>
      <c r="FD1" s="55"/>
      <c r="FE1" s="55"/>
      <c r="FF1" s="55"/>
      <c r="FG1" s="55"/>
      <c r="FH1" s="55"/>
      <c r="FI1" s="55"/>
      <c r="FJ1" s="55"/>
      <c r="FK1" s="55"/>
      <c r="FL1" s="55"/>
      <c r="FM1" s="55"/>
      <c r="FN1" s="55"/>
      <c r="FO1" s="55"/>
      <c r="FP1" s="55"/>
      <c r="FQ1" s="55"/>
      <c r="FR1" s="55"/>
      <c r="FS1" s="55"/>
      <c r="FT1" s="55"/>
      <c r="FU1" s="55"/>
      <c r="FV1" s="55"/>
      <c r="FW1" s="55"/>
      <c r="FX1" s="55"/>
      <c r="FY1" s="55"/>
      <c r="FZ1" s="55"/>
      <c r="GA1" s="55"/>
      <c r="GB1" s="55"/>
      <c r="GC1" s="55"/>
      <c r="GD1" s="55"/>
      <c r="GE1" s="55"/>
      <c r="GF1" s="55"/>
      <c r="GG1" s="55"/>
      <c r="GH1" s="55"/>
      <c r="GI1" s="55"/>
      <c r="GJ1" s="55"/>
      <c r="GK1" s="55"/>
      <c r="GL1" s="55"/>
      <c r="GM1" s="55"/>
      <c r="GN1" s="55"/>
      <c r="GO1" s="55"/>
      <c r="GP1" s="55"/>
      <c r="GQ1" s="55"/>
      <c r="GR1" s="55"/>
      <c r="GS1" s="55"/>
      <c r="GT1" s="55"/>
      <c r="GU1" s="55"/>
      <c r="GV1" s="55"/>
      <c r="GW1" s="55"/>
      <c r="GX1" s="55"/>
      <c r="GY1" s="55"/>
      <c r="GZ1" s="55"/>
      <c r="HA1" s="55"/>
      <c r="HB1" s="55"/>
      <c r="HC1" s="55"/>
      <c r="HD1" s="55"/>
      <c r="HE1" s="55"/>
      <c r="HF1" s="55"/>
      <c r="HG1" s="55"/>
      <c r="HH1" s="55"/>
      <c r="HI1" s="55"/>
      <c r="HJ1" s="55"/>
      <c r="HK1" s="55"/>
      <c r="HL1" s="55"/>
      <c r="HM1" s="55"/>
      <c r="HN1" s="55"/>
      <c r="HO1" s="55"/>
      <c r="HP1" s="55"/>
      <c r="HQ1" s="55"/>
      <c r="HR1" s="55"/>
      <c r="HS1" s="55"/>
      <c r="HT1" s="55"/>
      <c r="HU1" s="55"/>
    </row>
    <row r="2" ht="18.75" spans="1:229">
      <c r="A2" s="32" t="s">
        <v>216</v>
      </c>
      <c r="B2" s="32"/>
      <c r="C2" s="32"/>
      <c r="D2" s="32"/>
      <c r="E2" s="32"/>
      <c r="F2" s="32"/>
      <c r="G2" s="32"/>
      <c r="H2" s="55"/>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4"/>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c r="FH2" s="55"/>
      <c r="FI2" s="55"/>
      <c r="FJ2" s="55"/>
      <c r="FK2" s="55"/>
      <c r="FL2" s="55"/>
      <c r="FM2" s="55"/>
      <c r="FN2" s="55"/>
      <c r="FO2" s="55"/>
      <c r="FP2" s="55"/>
      <c r="FQ2" s="55"/>
      <c r="FR2" s="55"/>
      <c r="FS2" s="55"/>
      <c r="FT2" s="55"/>
      <c r="FU2" s="55"/>
      <c r="FV2" s="55"/>
      <c r="FW2" s="55"/>
      <c r="FX2" s="55"/>
      <c r="FY2" s="55"/>
      <c r="FZ2" s="55"/>
      <c r="GA2" s="55"/>
      <c r="GB2" s="55"/>
      <c r="GC2" s="55"/>
      <c r="GD2" s="55"/>
      <c r="GE2" s="55"/>
      <c r="GF2" s="55"/>
      <c r="GG2" s="55"/>
      <c r="GH2" s="55"/>
      <c r="GI2" s="55"/>
      <c r="GJ2" s="55"/>
      <c r="GK2" s="55"/>
      <c r="GL2" s="55"/>
      <c r="GM2" s="55"/>
      <c r="GN2" s="55"/>
      <c r="GO2" s="55"/>
      <c r="GP2" s="55"/>
      <c r="GQ2" s="55"/>
      <c r="GR2" s="55"/>
      <c r="GS2" s="55"/>
      <c r="GT2" s="55"/>
      <c r="GU2" s="55"/>
      <c r="GV2" s="55"/>
      <c r="GW2" s="55"/>
      <c r="GX2" s="55"/>
      <c r="GY2" s="55"/>
      <c r="GZ2" s="55"/>
      <c r="HA2" s="55"/>
      <c r="HB2" s="55"/>
      <c r="HC2" s="55"/>
      <c r="HD2" s="55"/>
      <c r="HE2" s="55"/>
      <c r="HF2" s="55"/>
      <c r="HG2" s="55"/>
      <c r="HH2" s="55"/>
      <c r="HI2" s="55"/>
      <c r="HJ2" s="55"/>
      <c r="HK2" s="55"/>
      <c r="HL2" s="55"/>
      <c r="HM2" s="55"/>
      <c r="HN2" s="55"/>
      <c r="HO2" s="55"/>
      <c r="HP2" s="55"/>
      <c r="HQ2" s="55"/>
      <c r="HR2" s="55"/>
      <c r="HS2" s="55"/>
      <c r="HT2" s="55"/>
      <c r="HU2" s="55"/>
    </row>
    <row r="3" spans="1:229">
      <c r="A3" s="33" t="s">
        <v>2700</v>
      </c>
      <c r="B3" s="33"/>
      <c r="C3" s="33"/>
      <c r="D3" s="33"/>
      <c r="E3" s="33"/>
      <c r="F3" s="33"/>
      <c r="G3" s="33"/>
      <c r="H3" s="55"/>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row>
    <row r="4" ht="48.75" customHeight="1" spans="1:229">
      <c r="A4" s="273" t="s">
        <v>4526</v>
      </c>
      <c r="B4" s="273"/>
      <c r="C4" s="273"/>
      <c r="D4" s="273"/>
      <c r="E4" s="273"/>
      <c r="F4" s="273"/>
      <c r="G4" s="273"/>
      <c r="H4" s="274" t="s">
        <v>16</v>
      </c>
      <c r="I4" s="305"/>
      <c r="J4" s="306" t="s">
        <v>99</v>
      </c>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12"/>
      <c r="AP4" s="312"/>
      <c r="AQ4" s="312"/>
      <c r="AR4" s="312"/>
      <c r="AS4" s="312"/>
      <c r="AT4" s="312"/>
      <c r="AU4" s="312"/>
      <c r="AV4" s="312"/>
      <c r="AW4" s="312"/>
      <c r="AX4" s="312"/>
      <c r="AY4" s="312"/>
      <c r="AZ4" s="312"/>
      <c r="BA4" s="312"/>
      <c r="BB4" s="312"/>
      <c r="BC4" s="312"/>
      <c r="BD4" s="312"/>
      <c r="BE4" s="312"/>
      <c r="BF4" s="312"/>
      <c r="BG4" s="312"/>
      <c r="BH4" s="312"/>
      <c r="BI4" s="312"/>
      <c r="BJ4" s="312"/>
      <c r="BK4" s="312"/>
      <c r="BL4" s="312"/>
      <c r="BM4" s="312"/>
      <c r="BN4" s="312"/>
      <c r="BO4" s="312"/>
      <c r="BP4" s="312"/>
      <c r="BQ4" s="312"/>
      <c r="BR4" s="312"/>
      <c r="BS4" s="312"/>
      <c r="BT4" s="312"/>
      <c r="BU4" s="312"/>
      <c r="BV4" s="312"/>
      <c r="BW4" s="312"/>
      <c r="BX4" s="312"/>
      <c r="BY4" s="312"/>
      <c r="BZ4" s="312"/>
      <c r="CA4" s="312"/>
      <c r="CB4" s="312"/>
      <c r="CC4" s="312"/>
      <c r="CD4" s="312"/>
      <c r="CE4" s="312"/>
      <c r="CF4" s="312"/>
      <c r="CG4" s="312"/>
      <c r="CH4" s="312"/>
      <c r="CI4" s="312"/>
      <c r="CJ4" s="312"/>
      <c r="CK4" s="312"/>
      <c r="CL4" s="312"/>
      <c r="CM4" s="312"/>
      <c r="CN4" s="312"/>
      <c r="CO4" s="312"/>
      <c r="CP4" s="312"/>
      <c r="CQ4" s="312"/>
      <c r="CR4" s="312"/>
      <c r="CS4" s="312"/>
      <c r="CT4" s="312"/>
      <c r="CU4" s="312"/>
      <c r="CV4" s="312"/>
      <c r="CW4" s="312"/>
      <c r="CX4" s="312"/>
      <c r="CY4" s="312"/>
      <c r="CZ4" s="312"/>
      <c r="DA4" s="312"/>
      <c r="DB4" s="312"/>
      <c r="DC4" s="312"/>
      <c r="DD4" s="312"/>
      <c r="DE4" s="312"/>
      <c r="DF4" s="312"/>
      <c r="DG4" s="312"/>
      <c r="DH4" s="312"/>
      <c r="DI4" s="312"/>
      <c r="DJ4" s="312"/>
      <c r="DK4" s="312"/>
      <c r="DL4" s="312"/>
      <c r="DM4" s="312"/>
      <c r="DN4" s="312"/>
      <c r="DO4" s="312"/>
      <c r="DP4" s="312"/>
      <c r="DQ4" s="312"/>
      <c r="DR4" s="312"/>
      <c r="DS4" s="312"/>
      <c r="DT4" s="312"/>
      <c r="DU4" s="312"/>
      <c r="DV4" s="312"/>
      <c r="DW4" s="312"/>
      <c r="DX4" s="312"/>
      <c r="DY4" s="312"/>
      <c r="DZ4" s="312"/>
      <c r="EA4" s="312"/>
      <c r="EB4" s="312"/>
      <c r="EC4" s="312"/>
      <c r="ED4" s="312"/>
      <c r="EE4" s="312"/>
      <c r="EF4" s="312"/>
      <c r="EG4" s="312"/>
      <c r="EH4" s="312"/>
      <c r="EI4" s="312"/>
      <c r="EJ4" s="312"/>
      <c r="EK4" s="312"/>
      <c r="EL4" s="312"/>
      <c r="EM4" s="312"/>
      <c r="EN4" s="312"/>
      <c r="EO4" s="312"/>
      <c r="EP4" s="312"/>
      <c r="EQ4" s="312"/>
      <c r="ER4" s="312"/>
      <c r="ES4" s="312"/>
      <c r="ET4" s="312"/>
      <c r="EU4" s="312"/>
      <c r="EV4" s="312"/>
      <c r="EW4" s="312"/>
      <c r="EX4" s="312"/>
      <c r="EY4" s="312"/>
      <c r="EZ4" s="312"/>
      <c r="FA4" s="312"/>
      <c r="FB4" s="312"/>
      <c r="FC4" s="312"/>
      <c r="FD4" s="312"/>
      <c r="FE4" s="312"/>
      <c r="FF4" s="312"/>
      <c r="FG4" s="312"/>
      <c r="FH4" s="312"/>
      <c r="FI4" s="312"/>
      <c r="FJ4" s="312"/>
      <c r="FK4" s="312"/>
      <c r="FL4" s="312"/>
      <c r="FM4" s="312"/>
      <c r="FN4" s="312"/>
      <c r="FO4" s="312"/>
      <c r="FP4" s="312"/>
      <c r="FQ4" s="312"/>
      <c r="FR4" s="312"/>
      <c r="FS4" s="312"/>
      <c r="FT4" s="312"/>
      <c r="FU4" s="312"/>
      <c r="FV4" s="312"/>
      <c r="FW4" s="312"/>
      <c r="FX4" s="312"/>
      <c r="FY4" s="312"/>
      <c r="FZ4" s="312"/>
      <c r="GA4" s="312"/>
      <c r="GB4" s="312"/>
      <c r="GC4" s="312"/>
      <c r="GD4" s="312"/>
      <c r="GE4" s="312"/>
      <c r="GF4" s="312"/>
      <c r="GG4" s="312"/>
      <c r="GH4" s="312"/>
      <c r="GI4" s="312"/>
      <c r="GJ4" s="312"/>
      <c r="GK4" s="312"/>
      <c r="GL4" s="312"/>
      <c r="GM4" s="312"/>
      <c r="GN4" s="312"/>
      <c r="GO4" s="312"/>
      <c r="GP4" s="312"/>
      <c r="GQ4" s="312"/>
      <c r="GR4" s="312"/>
      <c r="GS4" s="312"/>
      <c r="GT4" s="312"/>
      <c r="GU4" s="312"/>
      <c r="GV4" s="312"/>
      <c r="GW4" s="312"/>
      <c r="GX4" s="312"/>
      <c r="GY4" s="312"/>
      <c r="GZ4" s="312"/>
      <c r="HA4" s="312"/>
      <c r="HB4" s="312"/>
      <c r="HC4" s="312"/>
      <c r="HD4" s="312"/>
      <c r="HE4" s="312"/>
      <c r="HF4" s="312"/>
      <c r="HG4" s="312"/>
      <c r="HH4" s="312"/>
      <c r="HI4" s="312"/>
      <c r="HJ4" s="312"/>
      <c r="HK4" s="312"/>
      <c r="HL4" s="312"/>
      <c r="HM4" s="312"/>
      <c r="HN4" s="312"/>
      <c r="HO4" s="312"/>
      <c r="HP4" s="312"/>
      <c r="HQ4" s="312"/>
      <c r="HR4" s="312"/>
      <c r="HS4" s="312"/>
      <c r="HT4" s="312"/>
      <c r="HU4" s="312"/>
    </row>
    <row r="5" ht="23.25" customHeight="1" spans="1:229">
      <c r="A5" s="275" t="s">
        <v>219</v>
      </c>
      <c r="B5" s="276" t="s">
        <v>4416</v>
      </c>
      <c r="C5" s="277" t="s">
        <v>2888</v>
      </c>
      <c r="D5" s="277" t="s">
        <v>3343</v>
      </c>
      <c r="E5" s="277" t="s">
        <v>2601</v>
      </c>
      <c r="F5" s="277" t="s">
        <v>2792</v>
      </c>
      <c r="G5" s="276" t="s">
        <v>2793</v>
      </c>
      <c r="H5" s="276" t="s">
        <v>4527</v>
      </c>
      <c r="I5" s="307"/>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308"/>
      <c r="AI5" s="308"/>
      <c r="AJ5" s="308"/>
      <c r="AK5" s="308"/>
      <c r="AL5" s="308"/>
      <c r="AM5" s="308"/>
      <c r="AN5" s="308"/>
      <c r="AO5" s="313"/>
      <c r="AP5" s="313"/>
      <c r="AQ5" s="313"/>
      <c r="AR5" s="313"/>
      <c r="AS5" s="313"/>
      <c r="AT5" s="313"/>
      <c r="AU5" s="313"/>
      <c r="AV5" s="313"/>
      <c r="AW5" s="313"/>
      <c r="AX5" s="313"/>
      <c r="AY5" s="313"/>
      <c r="AZ5" s="313"/>
      <c r="BA5" s="313"/>
      <c r="BB5" s="313"/>
      <c r="BC5" s="313"/>
      <c r="BD5" s="313"/>
      <c r="BE5" s="313"/>
      <c r="BF5" s="313"/>
      <c r="BG5" s="313"/>
      <c r="BH5" s="313"/>
      <c r="BI5" s="313"/>
      <c r="BJ5" s="313"/>
      <c r="BK5" s="313"/>
      <c r="BL5" s="313"/>
      <c r="BM5" s="313"/>
      <c r="BN5" s="313"/>
      <c r="BO5" s="313"/>
      <c r="BP5" s="313"/>
      <c r="BQ5" s="313"/>
      <c r="BR5" s="313"/>
      <c r="BS5" s="313"/>
      <c r="BT5" s="313"/>
      <c r="BU5" s="313"/>
      <c r="BV5" s="313"/>
      <c r="BW5" s="313"/>
      <c r="BX5" s="313"/>
      <c r="BY5" s="313"/>
      <c r="BZ5" s="313"/>
      <c r="CA5" s="313"/>
      <c r="CB5" s="313"/>
      <c r="CC5" s="313"/>
      <c r="CD5" s="313"/>
      <c r="CE5" s="313"/>
      <c r="CF5" s="313"/>
      <c r="CG5" s="313"/>
      <c r="CH5" s="313"/>
      <c r="CI5" s="313"/>
      <c r="CJ5" s="313"/>
      <c r="CK5" s="313"/>
      <c r="CL5" s="313"/>
      <c r="CM5" s="313"/>
      <c r="CN5" s="313"/>
      <c r="CO5" s="313"/>
      <c r="CP5" s="313"/>
      <c r="CQ5" s="313"/>
      <c r="CR5" s="313"/>
      <c r="CS5" s="313"/>
      <c r="CT5" s="313"/>
      <c r="CU5" s="313"/>
      <c r="CV5" s="313"/>
      <c r="CW5" s="313"/>
      <c r="CX5" s="313"/>
      <c r="CY5" s="313"/>
      <c r="CZ5" s="313"/>
      <c r="DA5" s="313"/>
      <c r="DB5" s="313"/>
      <c r="DC5" s="313"/>
      <c r="DD5" s="313"/>
      <c r="DE5" s="313"/>
      <c r="DF5" s="313"/>
      <c r="DG5" s="313"/>
      <c r="DH5" s="313"/>
      <c r="DI5" s="313"/>
      <c r="DJ5" s="313"/>
      <c r="DK5" s="313"/>
      <c r="DL5" s="313"/>
      <c r="DM5" s="313"/>
      <c r="DN5" s="313"/>
      <c r="DO5" s="313"/>
      <c r="DP5" s="313"/>
      <c r="DQ5" s="313"/>
      <c r="DR5" s="313"/>
      <c r="DS5" s="313"/>
      <c r="DT5" s="313"/>
      <c r="DU5" s="313"/>
      <c r="DV5" s="313"/>
      <c r="DW5" s="313"/>
      <c r="DX5" s="313"/>
      <c r="DY5" s="313"/>
      <c r="DZ5" s="313"/>
      <c r="EA5" s="313"/>
      <c r="EB5" s="313"/>
      <c r="EC5" s="313"/>
      <c r="ED5" s="313"/>
      <c r="EE5" s="313"/>
      <c r="EF5" s="313"/>
      <c r="EG5" s="313"/>
      <c r="EH5" s="313"/>
      <c r="EI5" s="313"/>
      <c r="EJ5" s="313"/>
      <c r="EK5" s="313"/>
      <c r="EL5" s="313"/>
      <c r="EM5" s="313"/>
      <c r="EN5" s="313"/>
      <c r="EO5" s="313"/>
      <c r="EP5" s="313"/>
      <c r="EQ5" s="313"/>
      <c r="ER5" s="313"/>
      <c r="ES5" s="313"/>
      <c r="ET5" s="313"/>
      <c r="EU5" s="313"/>
      <c r="EV5" s="313"/>
      <c r="EW5" s="313"/>
      <c r="EX5" s="313"/>
      <c r="EY5" s="313"/>
      <c r="EZ5" s="313"/>
      <c r="FA5" s="313"/>
      <c r="FB5" s="313"/>
      <c r="FC5" s="313"/>
      <c r="FD5" s="313"/>
      <c r="FE5" s="313"/>
      <c r="FF5" s="313"/>
      <c r="FG5" s="313"/>
      <c r="FH5" s="313"/>
      <c r="FI5" s="313"/>
      <c r="FJ5" s="313"/>
      <c r="FK5" s="313"/>
      <c r="FL5" s="313"/>
      <c r="FM5" s="313"/>
      <c r="FN5" s="313"/>
      <c r="FO5" s="313"/>
      <c r="FP5" s="313"/>
      <c r="FQ5" s="313"/>
      <c r="FR5" s="313"/>
      <c r="FS5" s="313"/>
      <c r="FT5" s="313"/>
      <c r="FU5" s="313"/>
      <c r="FV5" s="313"/>
      <c r="FW5" s="313"/>
      <c r="FX5" s="313"/>
      <c r="FY5" s="313"/>
      <c r="FZ5" s="313"/>
      <c r="GA5" s="313"/>
      <c r="GB5" s="313"/>
      <c r="GC5" s="313"/>
      <c r="GD5" s="313"/>
      <c r="GE5" s="313"/>
      <c r="GF5" s="313"/>
      <c r="GG5" s="313"/>
      <c r="GH5" s="313"/>
      <c r="GI5" s="313"/>
      <c r="GJ5" s="313"/>
      <c r="GK5" s="313"/>
      <c r="GL5" s="313"/>
      <c r="GM5" s="313"/>
      <c r="GN5" s="313"/>
      <c r="GO5" s="313"/>
      <c r="GP5" s="313"/>
      <c r="GQ5" s="313"/>
      <c r="GR5" s="313"/>
      <c r="GS5" s="313"/>
      <c r="GT5" s="313"/>
      <c r="GU5" s="313"/>
      <c r="GV5" s="313"/>
      <c r="GW5" s="313"/>
      <c r="GX5" s="313"/>
      <c r="GY5" s="313"/>
      <c r="GZ5" s="313"/>
      <c r="HA5" s="313"/>
      <c r="HB5" s="313"/>
      <c r="HC5" s="313"/>
      <c r="HD5" s="313"/>
      <c r="HE5" s="313"/>
      <c r="HF5" s="313"/>
      <c r="HG5" s="313"/>
      <c r="HH5" s="313"/>
      <c r="HI5" s="313"/>
      <c r="HJ5" s="313"/>
      <c r="HK5" s="313"/>
      <c r="HL5" s="313"/>
      <c r="HM5" s="313"/>
      <c r="HN5" s="313"/>
      <c r="HO5" s="313"/>
      <c r="HP5" s="313"/>
      <c r="HQ5" s="313"/>
      <c r="HR5" s="313"/>
      <c r="HS5" s="313"/>
      <c r="HT5" s="313"/>
      <c r="HU5" s="313"/>
    </row>
    <row r="6" ht="27" customHeight="1" spans="1:229">
      <c r="A6" s="278" t="s">
        <v>248</v>
      </c>
      <c r="B6" s="279">
        <v>46</v>
      </c>
      <c r="C6" s="279">
        <v>46</v>
      </c>
      <c r="D6" s="280">
        <v>45</v>
      </c>
      <c r="E6" s="280">
        <v>45</v>
      </c>
      <c r="F6" s="280">
        <v>45</v>
      </c>
      <c r="G6" s="280">
        <v>45</v>
      </c>
      <c r="H6" s="280">
        <v>45</v>
      </c>
      <c r="I6" s="309"/>
      <c r="J6" s="309"/>
      <c r="K6" s="309"/>
      <c r="L6" s="309"/>
      <c r="M6" s="308"/>
      <c r="N6" s="308"/>
      <c r="O6" s="308"/>
      <c r="P6" s="308"/>
      <c r="Q6" s="308"/>
      <c r="R6" s="308"/>
      <c r="S6" s="308"/>
      <c r="T6" s="308"/>
      <c r="U6" s="308"/>
      <c r="V6" s="308"/>
      <c r="W6" s="308"/>
      <c r="X6" s="308"/>
      <c r="Y6" s="308"/>
      <c r="Z6" s="308"/>
      <c r="AA6" s="308"/>
      <c r="AB6" s="308"/>
      <c r="AC6" s="308"/>
      <c r="AD6" s="308"/>
      <c r="AE6" s="308"/>
      <c r="AF6" s="308"/>
      <c r="AG6" s="308"/>
      <c r="AH6" s="308"/>
      <c r="AI6" s="308"/>
      <c r="AJ6" s="308"/>
      <c r="AK6" s="308"/>
      <c r="AL6" s="308"/>
      <c r="AM6" s="308"/>
      <c r="AN6" s="308"/>
      <c r="AO6" s="313"/>
      <c r="AP6" s="313"/>
      <c r="AQ6" s="313"/>
      <c r="AR6" s="313"/>
      <c r="AS6" s="313"/>
      <c r="AT6" s="313"/>
      <c r="AU6" s="313"/>
      <c r="AV6" s="313"/>
      <c r="AW6" s="313"/>
      <c r="AX6" s="313"/>
      <c r="AY6" s="313"/>
      <c r="AZ6" s="313"/>
      <c r="BA6" s="313"/>
      <c r="BB6" s="313"/>
      <c r="BC6" s="313"/>
      <c r="BD6" s="313"/>
      <c r="BE6" s="313"/>
      <c r="BF6" s="313"/>
      <c r="BG6" s="313"/>
      <c r="BH6" s="313"/>
      <c r="BI6" s="313"/>
      <c r="BJ6" s="313"/>
      <c r="BK6" s="313"/>
      <c r="BL6" s="313"/>
      <c r="BM6" s="313"/>
      <c r="BN6" s="313"/>
      <c r="BO6" s="313"/>
      <c r="BP6" s="313"/>
      <c r="BQ6" s="313"/>
      <c r="BR6" s="313"/>
      <c r="BS6" s="313"/>
      <c r="BT6" s="313"/>
      <c r="BU6" s="313"/>
      <c r="BV6" s="313"/>
      <c r="BW6" s="313"/>
      <c r="BX6" s="313"/>
      <c r="BY6" s="313"/>
      <c r="BZ6" s="313"/>
      <c r="CA6" s="313"/>
      <c r="CB6" s="313"/>
      <c r="CC6" s="313"/>
      <c r="CD6" s="313"/>
      <c r="CE6" s="313"/>
      <c r="CF6" s="313"/>
      <c r="CG6" s="313"/>
      <c r="CH6" s="313"/>
      <c r="CI6" s="313"/>
      <c r="CJ6" s="313"/>
      <c r="CK6" s="313"/>
      <c r="CL6" s="313"/>
      <c r="CM6" s="313"/>
      <c r="CN6" s="313"/>
      <c r="CO6" s="313"/>
      <c r="CP6" s="313"/>
      <c r="CQ6" s="313"/>
      <c r="CR6" s="313"/>
      <c r="CS6" s="313"/>
      <c r="CT6" s="313"/>
      <c r="CU6" s="313"/>
      <c r="CV6" s="313"/>
      <c r="CW6" s="313"/>
      <c r="CX6" s="313"/>
      <c r="CY6" s="313"/>
      <c r="CZ6" s="313"/>
      <c r="DA6" s="313"/>
      <c r="DB6" s="313"/>
      <c r="DC6" s="313"/>
      <c r="DD6" s="313"/>
      <c r="DE6" s="313"/>
      <c r="DF6" s="313"/>
      <c r="DG6" s="313"/>
      <c r="DH6" s="313"/>
      <c r="DI6" s="313"/>
      <c r="DJ6" s="313"/>
      <c r="DK6" s="313"/>
      <c r="DL6" s="313"/>
      <c r="DM6" s="313"/>
      <c r="DN6" s="313"/>
      <c r="DO6" s="313"/>
      <c r="DP6" s="313"/>
      <c r="DQ6" s="313"/>
      <c r="DR6" s="313"/>
      <c r="DS6" s="313"/>
      <c r="DT6" s="313"/>
      <c r="DU6" s="313"/>
      <c r="DV6" s="313"/>
      <c r="DW6" s="313"/>
      <c r="DX6" s="313"/>
      <c r="DY6" s="313"/>
      <c r="DZ6" s="313"/>
      <c r="EA6" s="313"/>
      <c r="EB6" s="313"/>
      <c r="EC6" s="313"/>
      <c r="ED6" s="313"/>
      <c r="EE6" s="313"/>
      <c r="EF6" s="313"/>
      <c r="EG6" s="313"/>
      <c r="EH6" s="313"/>
      <c r="EI6" s="313"/>
      <c r="EJ6" s="313"/>
      <c r="EK6" s="313"/>
      <c r="EL6" s="313"/>
      <c r="EM6" s="313"/>
      <c r="EN6" s="313"/>
      <c r="EO6" s="313"/>
      <c r="EP6" s="313"/>
      <c r="EQ6" s="313"/>
      <c r="ER6" s="313"/>
      <c r="ES6" s="313"/>
      <c r="ET6" s="313"/>
      <c r="EU6" s="313"/>
      <c r="EV6" s="313"/>
      <c r="EW6" s="313"/>
      <c r="EX6" s="313"/>
      <c r="EY6" s="313"/>
      <c r="EZ6" s="313"/>
      <c r="FA6" s="313"/>
      <c r="FB6" s="313"/>
      <c r="FC6" s="313"/>
      <c r="FD6" s="313"/>
      <c r="FE6" s="313"/>
      <c r="FF6" s="313"/>
      <c r="FG6" s="313"/>
      <c r="FH6" s="313"/>
      <c r="FI6" s="313"/>
      <c r="FJ6" s="313"/>
      <c r="FK6" s="313"/>
      <c r="FL6" s="313"/>
      <c r="FM6" s="313"/>
      <c r="FN6" s="313"/>
      <c r="FO6" s="313"/>
      <c r="FP6" s="313"/>
      <c r="FQ6" s="313"/>
      <c r="FR6" s="313"/>
      <c r="FS6" s="313"/>
      <c r="FT6" s="313"/>
      <c r="FU6" s="313"/>
      <c r="FV6" s="313"/>
      <c r="FW6" s="313"/>
      <c r="FX6" s="313"/>
      <c r="FY6" s="313"/>
      <c r="FZ6" s="313"/>
      <c r="GA6" s="313"/>
      <c r="GB6" s="313"/>
      <c r="GC6" s="313"/>
      <c r="GD6" s="313"/>
      <c r="GE6" s="313"/>
      <c r="GF6" s="313"/>
      <c r="GG6" s="313"/>
      <c r="GH6" s="313"/>
      <c r="GI6" s="313"/>
      <c r="GJ6" s="313"/>
      <c r="GK6" s="313"/>
      <c r="GL6" s="313"/>
      <c r="GM6" s="313"/>
      <c r="GN6" s="313"/>
      <c r="GO6" s="313"/>
      <c r="GP6" s="313"/>
      <c r="GQ6" s="313"/>
      <c r="GR6" s="313"/>
      <c r="GS6" s="313"/>
      <c r="GT6" s="313"/>
      <c r="GU6" s="313"/>
      <c r="GV6" s="313"/>
      <c r="GW6" s="313"/>
      <c r="GX6" s="313"/>
      <c r="GY6" s="313"/>
      <c r="GZ6" s="313"/>
      <c r="HA6" s="313"/>
      <c r="HB6" s="313"/>
      <c r="HC6" s="313"/>
      <c r="HD6" s="313"/>
      <c r="HE6" s="313"/>
      <c r="HF6" s="313"/>
      <c r="HG6" s="313"/>
      <c r="HH6" s="313"/>
      <c r="HI6" s="313"/>
      <c r="HJ6" s="313"/>
      <c r="HK6" s="313"/>
      <c r="HL6" s="313"/>
      <c r="HM6" s="313"/>
      <c r="HN6" s="313"/>
      <c r="HO6" s="313"/>
      <c r="HP6" s="313"/>
      <c r="HQ6" s="313"/>
      <c r="HR6" s="313"/>
      <c r="HS6" s="313"/>
      <c r="HT6" s="313"/>
      <c r="HU6" s="313"/>
    </row>
    <row r="7" ht="25.5" customHeight="1" spans="1:229">
      <c r="A7" s="281" t="s">
        <v>4502</v>
      </c>
      <c r="B7" s="279">
        <v>47</v>
      </c>
      <c r="C7" s="279">
        <v>47</v>
      </c>
      <c r="D7" s="280">
        <v>46</v>
      </c>
      <c r="E7" s="280">
        <v>46</v>
      </c>
      <c r="F7" s="280">
        <v>46</v>
      </c>
      <c r="G7" s="280">
        <v>46</v>
      </c>
      <c r="H7" s="280">
        <v>46</v>
      </c>
      <c r="I7" s="309"/>
      <c r="J7" s="309"/>
      <c r="K7" s="309"/>
      <c r="L7" s="309"/>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c r="AO7" s="313"/>
      <c r="AP7" s="313"/>
      <c r="AQ7" s="313"/>
      <c r="AR7" s="313"/>
      <c r="AS7" s="313"/>
      <c r="AT7" s="313"/>
      <c r="AU7" s="313"/>
      <c r="AV7" s="313"/>
      <c r="AW7" s="313"/>
      <c r="AX7" s="313"/>
      <c r="AY7" s="313"/>
      <c r="AZ7" s="313"/>
      <c r="BA7" s="313"/>
      <c r="BB7" s="313"/>
      <c r="BC7" s="313"/>
      <c r="BD7" s="313"/>
      <c r="BE7" s="313"/>
      <c r="BF7" s="313"/>
      <c r="BG7" s="313"/>
      <c r="BH7" s="313"/>
      <c r="BI7" s="313"/>
      <c r="BJ7" s="313"/>
      <c r="BK7" s="313"/>
      <c r="BL7" s="313"/>
      <c r="BM7" s="313"/>
      <c r="BN7" s="313"/>
      <c r="BO7" s="313"/>
      <c r="BP7" s="313"/>
      <c r="BQ7" s="313"/>
      <c r="BR7" s="313"/>
      <c r="BS7" s="313"/>
      <c r="BT7" s="313"/>
      <c r="BU7" s="313"/>
      <c r="BV7" s="313"/>
      <c r="BW7" s="313"/>
      <c r="BX7" s="313"/>
      <c r="BY7" s="313"/>
      <c r="BZ7" s="313"/>
      <c r="CA7" s="313"/>
      <c r="CB7" s="313"/>
      <c r="CC7" s="313"/>
      <c r="CD7" s="313"/>
      <c r="CE7" s="313"/>
      <c r="CF7" s="313"/>
      <c r="CG7" s="313"/>
      <c r="CH7" s="313"/>
      <c r="CI7" s="313"/>
      <c r="CJ7" s="313"/>
      <c r="CK7" s="313"/>
      <c r="CL7" s="313"/>
      <c r="CM7" s="313"/>
      <c r="CN7" s="313"/>
      <c r="CO7" s="313"/>
      <c r="CP7" s="313"/>
      <c r="CQ7" s="313"/>
      <c r="CR7" s="313"/>
      <c r="CS7" s="313"/>
      <c r="CT7" s="313"/>
      <c r="CU7" s="313"/>
      <c r="CV7" s="313"/>
      <c r="CW7" s="313"/>
      <c r="CX7" s="313"/>
      <c r="CY7" s="313"/>
      <c r="CZ7" s="313"/>
      <c r="DA7" s="313"/>
      <c r="DB7" s="313"/>
      <c r="DC7" s="313"/>
      <c r="DD7" s="313"/>
      <c r="DE7" s="313"/>
      <c r="DF7" s="313"/>
      <c r="DG7" s="313"/>
      <c r="DH7" s="313"/>
      <c r="DI7" s="313"/>
      <c r="DJ7" s="313"/>
      <c r="DK7" s="313"/>
      <c r="DL7" s="313"/>
      <c r="DM7" s="313"/>
      <c r="DN7" s="313"/>
      <c r="DO7" s="313"/>
      <c r="DP7" s="313"/>
      <c r="DQ7" s="313"/>
      <c r="DR7" s="313"/>
      <c r="DS7" s="313"/>
      <c r="DT7" s="313"/>
      <c r="DU7" s="313"/>
      <c r="DV7" s="313"/>
      <c r="DW7" s="313"/>
      <c r="DX7" s="313"/>
      <c r="DY7" s="313"/>
      <c r="DZ7" s="313"/>
      <c r="EA7" s="313"/>
      <c r="EB7" s="313"/>
      <c r="EC7" s="313"/>
      <c r="ED7" s="313"/>
      <c r="EE7" s="313"/>
      <c r="EF7" s="313"/>
      <c r="EG7" s="313"/>
      <c r="EH7" s="313"/>
      <c r="EI7" s="313"/>
      <c r="EJ7" s="313"/>
      <c r="EK7" s="313"/>
      <c r="EL7" s="313"/>
      <c r="EM7" s="313"/>
      <c r="EN7" s="313"/>
      <c r="EO7" s="313"/>
      <c r="EP7" s="313"/>
      <c r="EQ7" s="313"/>
      <c r="ER7" s="313"/>
      <c r="ES7" s="313"/>
      <c r="ET7" s="313"/>
      <c r="EU7" s="313"/>
      <c r="EV7" s="313"/>
      <c r="EW7" s="313"/>
      <c r="EX7" s="313"/>
      <c r="EY7" s="313"/>
      <c r="EZ7" s="313"/>
      <c r="FA7" s="313"/>
      <c r="FB7" s="313"/>
      <c r="FC7" s="313"/>
      <c r="FD7" s="313"/>
      <c r="FE7" s="313"/>
      <c r="FF7" s="313"/>
      <c r="FG7" s="313"/>
      <c r="FH7" s="313"/>
      <c r="FI7" s="313"/>
      <c r="FJ7" s="313"/>
      <c r="FK7" s="313"/>
      <c r="FL7" s="313"/>
      <c r="FM7" s="313"/>
      <c r="FN7" s="313"/>
      <c r="FO7" s="313"/>
      <c r="FP7" s="313"/>
      <c r="FQ7" s="313"/>
      <c r="FR7" s="313"/>
      <c r="FS7" s="313"/>
      <c r="FT7" s="313"/>
      <c r="FU7" s="313"/>
      <c r="FV7" s="313"/>
      <c r="FW7" s="313"/>
      <c r="FX7" s="313"/>
      <c r="FY7" s="313"/>
      <c r="FZ7" s="313"/>
      <c r="GA7" s="313"/>
      <c r="GB7" s="313"/>
      <c r="GC7" s="313"/>
      <c r="GD7" s="313"/>
      <c r="GE7" s="313"/>
      <c r="GF7" s="313"/>
      <c r="GG7" s="313"/>
      <c r="GH7" s="313"/>
      <c r="GI7" s="313"/>
      <c r="GJ7" s="313"/>
      <c r="GK7" s="313"/>
      <c r="GL7" s="313"/>
      <c r="GM7" s="313"/>
      <c r="GN7" s="313"/>
      <c r="GO7" s="313"/>
      <c r="GP7" s="313"/>
      <c r="GQ7" s="313"/>
      <c r="GR7" s="313"/>
      <c r="GS7" s="313"/>
      <c r="GT7" s="313"/>
      <c r="GU7" s="313"/>
      <c r="GV7" s="313"/>
      <c r="GW7" s="313"/>
      <c r="GX7" s="313"/>
      <c r="GY7" s="313"/>
      <c r="GZ7" s="313"/>
      <c r="HA7" s="313"/>
      <c r="HB7" s="313"/>
      <c r="HC7" s="313"/>
      <c r="HD7" s="313"/>
      <c r="HE7" s="313"/>
      <c r="HF7" s="313"/>
      <c r="HG7" s="313"/>
      <c r="HH7" s="313"/>
      <c r="HI7" s="313"/>
      <c r="HJ7" s="313"/>
      <c r="HK7" s="313"/>
      <c r="HL7" s="313"/>
      <c r="HM7" s="313"/>
      <c r="HN7" s="313"/>
      <c r="HO7" s="313"/>
      <c r="HP7" s="313"/>
      <c r="HQ7" s="313"/>
      <c r="HR7" s="313"/>
      <c r="HS7" s="313"/>
      <c r="HT7" s="313"/>
      <c r="HU7" s="313"/>
    </row>
    <row r="8" ht="33" customHeight="1" spans="1:229">
      <c r="A8" s="281" t="s">
        <v>668</v>
      </c>
      <c r="B8" s="282">
        <v>37</v>
      </c>
      <c r="C8" s="282">
        <v>37</v>
      </c>
      <c r="D8" s="280">
        <v>36</v>
      </c>
      <c r="E8" s="280">
        <v>36</v>
      </c>
      <c r="F8" s="280">
        <v>36</v>
      </c>
      <c r="G8" s="280">
        <v>36</v>
      </c>
      <c r="H8" s="280">
        <v>36</v>
      </c>
      <c r="I8" s="309"/>
      <c r="J8" s="309"/>
      <c r="K8" s="309"/>
      <c r="L8" s="309"/>
      <c r="M8" s="308"/>
      <c r="N8" s="308"/>
      <c r="O8" s="308"/>
      <c r="P8" s="308"/>
      <c r="Q8" s="308"/>
      <c r="R8" s="308"/>
      <c r="S8" s="308"/>
      <c r="T8" s="308"/>
      <c r="U8" s="308"/>
      <c r="V8" s="308"/>
      <c r="W8" s="308"/>
      <c r="X8" s="308"/>
      <c r="Y8" s="308"/>
      <c r="Z8" s="308"/>
      <c r="AA8" s="308"/>
      <c r="AB8" s="308"/>
      <c r="AC8" s="308"/>
      <c r="AD8" s="308"/>
      <c r="AE8" s="308"/>
      <c r="AF8" s="308"/>
      <c r="AG8" s="308"/>
      <c r="AH8" s="308"/>
      <c r="AI8" s="308"/>
      <c r="AJ8" s="308"/>
      <c r="AK8" s="308"/>
      <c r="AL8" s="308"/>
      <c r="AM8" s="308"/>
      <c r="AN8" s="308"/>
      <c r="AO8" s="313"/>
      <c r="AP8" s="313"/>
      <c r="AQ8" s="313"/>
      <c r="AR8" s="313"/>
      <c r="AS8" s="313"/>
      <c r="AT8" s="313"/>
      <c r="AU8" s="313"/>
      <c r="AV8" s="313"/>
      <c r="AW8" s="313"/>
      <c r="AX8" s="313"/>
      <c r="AY8" s="313"/>
      <c r="AZ8" s="313"/>
      <c r="BA8" s="313"/>
      <c r="BB8" s="313"/>
      <c r="BC8" s="313"/>
      <c r="BD8" s="313"/>
      <c r="BE8" s="313"/>
      <c r="BF8" s="313"/>
      <c r="BG8" s="313"/>
      <c r="BH8" s="313"/>
      <c r="BI8" s="313"/>
      <c r="BJ8" s="313"/>
      <c r="BK8" s="313"/>
      <c r="BL8" s="313"/>
      <c r="BM8" s="313"/>
      <c r="BN8" s="313"/>
      <c r="BO8" s="313"/>
      <c r="BP8" s="313"/>
      <c r="BQ8" s="313"/>
      <c r="BR8" s="313"/>
      <c r="BS8" s="313"/>
      <c r="BT8" s="313"/>
      <c r="BU8" s="313"/>
      <c r="BV8" s="313"/>
      <c r="BW8" s="313"/>
      <c r="BX8" s="313"/>
      <c r="BY8" s="313"/>
      <c r="BZ8" s="313"/>
      <c r="CA8" s="313"/>
      <c r="CB8" s="313"/>
      <c r="CC8" s="313"/>
      <c r="CD8" s="313"/>
      <c r="CE8" s="313"/>
      <c r="CF8" s="313"/>
      <c r="CG8" s="313"/>
      <c r="CH8" s="313"/>
      <c r="CI8" s="313"/>
      <c r="CJ8" s="313"/>
      <c r="CK8" s="313"/>
      <c r="CL8" s="313"/>
      <c r="CM8" s="313"/>
      <c r="CN8" s="313"/>
      <c r="CO8" s="313"/>
      <c r="CP8" s="313"/>
      <c r="CQ8" s="313"/>
      <c r="CR8" s="313"/>
      <c r="CS8" s="313"/>
      <c r="CT8" s="313"/>
      <c r="CU8" s="313"/>
      <c r="CV8" s="313"/>
      <c r="CW8" s="313"/>
      <c r="CX8" s="313"/>
      <c r="CY8" s="313"/>
      <c r="CZ8" s="313"/>
      <c r="DA8" s="313"/>
      <c r="DB8" s="313"/>
      <c r="DC8" s="313"/>
      <c r="DD8" s="313"/>
      <c r="DE8" s="313"/>
      <c r="DF8" s="313"/>
      <c r="DG8" s="313"/>
      <c r="DH8" s="313"/>
      <c r="DI8" s="313"/>
      <c r="DJ8" s="313"/>
      <c r="DK8" s="313"/>
      <c r="DL8" s="313"/>
      <c r="DM8" s="313"/>
      <c r="DN8" s="313"/>
      <c r="DO8" s="313"/>
      <c r="DP8" s="313"/>
      <c r="DQ8" s="313"/>
      <c r="DR8" s="313"/>
      <c r="DS8" s="313"/>
      <c r="DT8" s="313"/>
      <c r="DU8" s="313"/>
      <c r="DV8" s="313"/>
      <c r="DW8" s="313"/>
      <c r="DX8" s="313"/>
      <c r="DY8" s="313"/>
      <c r="DZ8" s="313"/>
      <c r="EA8" s="313"/>
      <c r="EB8" s="313"/>
      <c r="EC8" s="313"/>
      <c r="ED8" s="313"/>
      <c r="EE8" s="313"/>
      <c r="EF8" s="313"/>
      <c r="EG8" s="313"/>
      <c r="EH8" s="313"/>
      <c r="EI8" s="313"/>
      <c r="EJ8" s="313"/>
      <c r="EK8" s="313"/>
      <c r="EL8" s="313"/>
      <c r="EM8" s="313"/>
      <c r="EN8" s="313"/>
      <c r="EO8" s="313"/>
      <c r="EP8" s="313"/>
      <c r="EQ8" s="313"/>
      <c r="ER8" s="313"/>
      <c r="ES8" s="313"/>
      <c r="ET8" s="313"/>
      <c r="EU8" s="313"/>
      <c r="EV8" s="313"/>
      <c r="EW8" s="313"/>
      <c r="EX8" s="313"/>
      <c r="EY8" s="313"/>
      <c r="EZ8" s="313"/>
      <c r="FA8" s="313"/>
      <c r="FB8" s="313"/>
      <c r="FC8" s="313"/>
      <c r="FD8" s="313"/>
      <c r="FE8" s="313"/>
      <c r="FF8" s="313"/>
      <c r="FG8" s="313"/>
      <c r="FH8" s="313"/>
      <c r="FI8" s="313"/>
      <c r="FJ8" s="313"/>
      <c r="FK8" s="313"/>
      <c r="FL8" s="313"/>
      <c r="FM8" s="313"/>
      <c r="FN8" s="313"/>
      <c r="FO8" s="313"/>
      <c r="FP8" s="313"/>
      <c r="FQ8" s="313"/>
      <c r="FR8" s="313"/>
      <c r="FS8" s="313"/>
      <c r="FT8" s="313"/>
      <c r="FU8" s="313"/>
      <c r="FV8" s="313"/>
      <c r="FW8" s="313"/>
      <c r="FX8" s="313"/>
      <c r="FY8" s="313"/>
      <c r="FZ8" s="313"/>
      <c r="GA8" s="313"/>
      <c r="GB8" s="313"/>
      <c r="GC8" s="313"/>
      <c r="GD8" s="313"/>
      <c r="GE8" s="313"/>
      <c r="GF8" s="313"/>
      <c r="GG8" s="313"/>
      <c r="GH8" s="313"/>
      <c r="GI8" s="313"/>
      <c r="GJ8" s="313"/>
      <c r="GK8" s="313"/>
      <c r="GL8" s="313"/>
      <c r="GM8" s="313"/>
      <c r="GN8" s="313"/>
      <c r="GO8" s="313"/>
      <c r="GP8" s="313"/>
      <c r="GQ8" s="313"/>
      <c r="GR8" s="313"/>
      <c r="GS8" s="313"/>
      <c r="GT8" s="313"/>
      <c r="GU8" s="313"/>
      <c r="GV8" s="313"/>
      <c r="GW8" s="313"/>
      <c r="GX8" s="313"/>
      <c r="GY8" s="313"/>
      <c r="GZ8" s="313"/>
      <c r="HA8" s="313"/>
      <c r="HB8" s="313"/>
      <c r="HC8" s="313"/>
      <c r="HD8" s="313"/>
      <c r="HE8" s="313"/>
      <c r="HF8" s="313"/>
      <c r="HG8" s="313"/>
      <c r="HH8" s="313"/>
      <c r="HI8" s="313"/>
      <c r="HJ8" s="313"/>
      <c r="HK8" s="313"/>
      <c r="HL8" s="313"/>
      <c r="HM8" s="313"/>
      <c r="HN8" s="313"/>
      <c r="HO8" s="313"/>
      <c r="HP8" s="313"/>
      <c r="HQ8" s="313"/>
      <c r="HR8" s="313"/>
      <c r="HS8" s="313"/>
      <c r="HT8" s="313"/>
      <c r="HU8" s="313"/>
    </row>
    <row r="9" ht="29.25" customHeight="1" spans="1:229">
      <c r="A9" s="283" t="s">
        <v>4528</v>
      </c>
      <c r="B9" s="282">
        <v>37</v>
      </c>
      <c r="C9" s="282">
        <v>37</v>
      </c>
      <c r="D9" s="280">
        <v>36</v>
      </c>
      <c r="E9" s="280">
        <v>36</v>
      </c>
      <c r="F9" s="280">
        <v>36</v>
      </c>
      <c r="G9" s="280">
        <v>36</v>
      </c>
      <c r="H9" s="280">
        <v>36</v>
      </c>
      <c r="I9" s="309"/>
      <c r="J9" s="309"/>
      <c r="K9" s="309"/>
      <c r="L9" s="309"/>
      <c r="M9" s="150"/>
      <c r="N9" s="308"/>
      <c r="O9" s="308"/>
      <c r="P9" s="308"/>
      <c r="Q9" s="308"/>
      <c r="R9" s="308"/>
      <c r="S9" s="308"/>
      <c r="T9" s="308"/>
      <c r="U9" s="308"/>
      <c r="V9" s="308"/>
      <c r="W9" s="308"/>
      <c r="X9" s="308"/>
      <c r="Y9" s="308"/>
      <c r="Z9" s="308"/>
      <c r="AA9" s="308"/>
      <c r="AB9" s="308"/>
      <c r="AC9" s="308"/>
      <c r="AD9" s="308"/>
      <c r="AE9" s="308"/>
      <c r="AF9" s="308"/>
      <c r="AG9" s="308"/>
      <c r="AH9" s="308"/>
      <c r="AI9" s="308"/>
      <c r="AJ9" s="308"/>
      <c r="AK9" s="308"/>
      <c r="AL9" s="308"/>
      <c r="AM9" s="308"/>
      <c r="AN9" s="308"/>
      <c r="AO9" s="313"/>
      <c r="AP9" s="313"/>
      <c r="AQ9" s="313"/>
      <c r="AR9" s="313"/>
      <c r="AS9" s="313"/>
      <c r="AT9" s="313"/>
      <c r="AU9" s="313"/>
      <c r="AV9" s="313"/>
      <c r="AW9" s="313"/>
      <c r="AX9" s="313"/>
      <c r="AY9" s="313"/>
      <c r="AZ9" s="313"/>
      <c r="BA9" s="313"/>
      <c r="BB9" s="313"/>
      <c r="BC9" s="313"/>
      <c r="BD9" s="313"/>
      <c r="BE9" s="313"/>
      <c r="BF9" s="313"/>
      <c r="BG9" s="313"/>
      <c r="BH9" s="313"/>
      <c r="BI9" s="313"/>
      <c r="BJ9" s="313"/>
      <c r="BK9" s="313"/>
      <c r="BL9" s="313"/>
      <c r="BM9" s="313"/>
      <c r="BN9" s="313"/>
      <c r="BO9" s="313"/>
      <c r="BP9" s="313"/>
      <c r="BQ9" s="313"/>
      <c r="BR9" s="313"/>
      <c r="BS9" s="313"/>
      <c r="BT9" s="313"/>
      <c r="BU9" s="313"/>
      <c r="BV9" s="313"/>
      <c r="BW9" s="313"/>
      <c r="BX9" s="313"/>
      <c r="BY9" s="313"/>
      <c r="BZ9" s="313"/>
      <c r="CA9" s="313"/>
      <c r="CB9" s="313"/>
      <c r="CC9" s="313"/>
      <c r="CD9" s="313"/>
      <c r="CE9" s="313"/>
      <c r="CF9" s="313"/>
      <c r="CG9" s="313"/>
      <c r="CH9" s="313"/>
      <c r="CI9" s="313"/>
      <c r="CJ9" s="313"/>
      <c r="CK9" s="313"/>
      <c r="CL9" s="313"/>
      <c r="CM9" s="313"/>
      <c r="CN9" s="313"/>
      <c r="CO9" s="313"/>
      <c r="CP9" s="313"/>
      <c r="CQ9" s="313"/>
      <c r="CR9" s="313"/>
      <c r="CS9" s="313"/>
      <c r="CT9" s="313"/>
      <c r="CU9" s="313"/>
      <c r="CV9" s="313"/>
      <c r="CW9" s="313"/>
      <c r="CX9" s="313"/>
      <c r="CY9" s="313"/>
      <c r="CZ9" s="313"/>
      <c r="DA9" s="313"/>
      <c r="DB9" s="313"/>
      <c r="DC9" s="313"/>
      <c r="DD9" s="313"/>
      <c r="DE9" s="313"/>
      <c r="DF9" s="313"/>
      <c r="DG9" s="313"/>
      <c r="DH9" s="313"/>
      <c r="DI9" s="313"/>
      <c r="DJ9" s="313"/>
      <c r="DK9" s="313"/>
      <c r="DL9" s="313"/>
      <c r="DM9" s="313"/>
      <c r="DN9" s="313"/>
      <c r="DO9" s="313"/>
      <c r="DP9" s="313"/>
      <c r="DQ9" s="313"/>
      <c r="DR9" s="313"/>
      <c r="DS9" s="313"/>
      <c r="DT9" s="313"/>
      <c r="DU9" s="313"/>
      <c r="DV9" s="313"/>
      <c r="DW9" s="313"/>
      <c r="DX9" s="313"/>
      <c r="DY9" s="313"/>
      <c r="DZ9" s="313"/>
      <c r="EA9" s="313"/>
      <c r="EB9" s="313"/>
      <c r="EC9" s="313"/>
      <c r="ED9" s="313"/>
      <c r="EE9" s="313"/>
      <c r="EF9" s="313"/>
      <c r="EG9" s="313"/>
      <c r="EH9" s="313"/>
      <c r="EI9" s="313"/>
      <c r="EJ9" s="313"/>
      <c r="EK9" s="313"/>
      <c r="EL9" s="313"/>
      <c r="EM9" s="313"/>
      <c r="EN9" s="313"/>
      <c r="EO9" s="313"/>
      <c r="EP9" s="313"/>
      <c r="EQ9" s="313"/>
      <c r="ER9" s="313"/>
      <c r="ES9" s="313"/>
      <c r="ET9" s="313"/>
      <c r="EU9" s="313"/>
      <c r="EV9" s="313"/>
      <c r="EW9" s="313"/>
      <c r="EX9" s="313"/>
      <c r="EY9" s="313"/>
      <c r="EZ9" s="313"/>
      <c r="FA9" s="313"/>
      <c r="FB9" s="313"/>
      <c r="FC9" s="313"/>
      <c r="FD9" s="313"/>
      <c r="FE9" s="313"/>
      <c r="FF9" s="313"/>
      <c r="FG9" s="313"/>
      <c r="FH9" s="313"/>
      <c r="FI9" s="313"/>
      <c r="FJ9" s="313"/>
      <c r="FK9" s="313"/>
      <c r="FL9" s="313"/>
      <c r="FM9" s="313"/>
      <c r="FN9" s="313"/>
      <c r="FO9" s="313"/>
      <c r="FP9" s="313"/>
      <c r="FQ9" s="313"/>
      <c r="FR9" s="313"/>
      <c r="FS9" s="313"/>
      <c r="FT9" s="313"/>
      <c r="FU9" s="313"/>
      <c r="FV9" s="313"/>
      <c r="FW9" s="313"/>
      <c r="FX9" s="313"/>
      <c r="FY9" s="313"/>
      <c r="FZ9" s="313"/>
      <c r="GA9" s="313"/>
      <c r="GB9" s="313"/>
      <c r="GC9" s="313"/>
      <c r="GD9" s="313"/>
      <c r="GE9" s="313"/>
      <c r="GF9" s="313"/>
      <c r="GG9" s="313"/>
      <c r="GH9" s="313"/>
      <c r="GI9" s="313"/>
      <c r="GJ9" s="313"/>
      <c r="GK9" s="313"/>
      <c r="GL9" s="313"/>
      <c r="GM9" s="313"/>
      <c r="GN9" s="313"/>
      <c r="GO9" s="313"/>
      <c r="GP9" s="313"/>
      <c r="GQ9" s="313"/>
      <c r="GR9" s="313"/>
      <c r="GS9" s="313"/>
      <c r="GT9" s="313"/>
      <c r="GU9" s="313"/>
      <c r="GV9" s="313"/>
      <c r="GW9" s="313"/>
      <c r="GX9" s="313"/>
      <c r="GY9" s="313"/>
      <c r="GZ9" s="313"/>
      <c r="HA9" s="313"/>
      <c r="HB9" s="313"/>
      <c r="HC9" s="313"/>
      <c r="HD9" s="313"/>
      <c r="HE9" s="313"/>
      <c r="HF9" s="313"/>
      <c r="HG9" s="313"/>
      <c r="HH9" s="313"/>
      <c r="HI9" s="313"/>
      <c r="HJ9" s="313"/>
      <c r="HK9" s="313"/>
      <c r="HL9" s="313"/>
      <c r="HM9" s="313"/>
      <c r="HN9" s="313"/>
      <c r="HO9" s="313"/>
      <c r="HP9" s="313"/>
      <c r="HQ9" s="313"/>
      <c r="HR9" s="313"/>
      <c r="HS9" s="313"/>
      <c r="HT9" s="313"/>
      <c r="HU9" s="313"/>
    </row>
    <row r="10" ht="29.25" customHeight="1" spans="1:229">
      <c r="A10" s="283" t="s">
        <v>4529</v>
      </c>
      <c r="B10" s="282">
        <v>37</v>
      </c>
      <c r="C10" s="282">
        <v>37</v>
      </c>
      <c r="D10" s="280">
        <v>36</v>
      </c>
      <c r="E10" s="280">
        <v>36</v>
      </c>
      <c r="F10" s="280">
        <v>36</v>
      </c>
      <c r="G10" s="280">
        <v>36</v>
      </c>
      <c r="H10" s="280">
        <v>36</v>
      </c>
      <c r="I10" s="309"/>
      <c r="J10" s="309"/>
      <c r="K10" s="309"/>
      <c r="L10" s="309"/>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308"/>
      <c r="AN10" s="308"/>
      <c r="AO10" s="313"/>
      <c r="AP10" s="313"/>
      <c r="AQ10" s="313"/>
      <c r="AR10" s="313"/>
      <c r="AS10" s="313"/>
      <c r="AT10" s="313"/>
      <c r="AU10" s="313"/>
      <c r="AV10" s="313"/>
      <c r="AW10" s="313"/>
      <c r="AX10" s="313"/>
      <c r="AY10" s="313"/>
      <c r="AZ10" s="313"/>
      <c r="BA10" s="313"/>
      <c r="BB10" s="313"/>
      <c r="BC10" s="313"/>
      <c r="BD10" s="313"/>
      <c r="BE10" s="313"/>
      <c r="BF10" s="313"/>
      <c r="BG10" s="313"/>
      <c r="BH10" s="313"/>
      <c r="BI10" s="313"/>
      <c r="BJ10" s="313"/>
      <c r="BK10" s="313"/>
      <c r="BL10" s="313"/>
      <c r="BM10" s="313"/>
      <c r="BN10" s="313"/>
      <c r="BO10" s="313"/>
      <c r="BP10" s="313"/>
      <c r="BQ10" s="313"/>
      <c r="BR10" s="313"/>
      <c r="BS10" s="313"/>
      <c r="BT10" s="313"/>
      <c r="BU10" s="313"/>
      <c r="BV10" s="313"/>
      <c r="BW10" s="313"/>
      <c r="BX10" s="313"/>
      <c r="BY10" s="313"/>
      <c r="BZ10" s="313"/>
      <c r="CA10" s="313"/>
      <c r="CB10" s="313"/>
      <c r="CC10" s="313"/>
      <c r="CD10" s="313"/>
      <c r="CE10" s="313"/>
      <c r="CF10" s="313"/>
      <c r="CG10" s="313"/>
      <c r="CH10" s="313"/>
      <c r="CI10" s="313"/>
      <c r="CJ10" s="313"/>
      <c r="CK10" s="313"/>
      <c r="CL10" s="313"/>
      <c r="CM10" s="313"/>
      <c r="CN10" s="313"/>
      <c r="CO10" s="313"/>
      <c r="CP10" s="313"/>
      <c r="CQ10" s="313"/>
      <c r="CR10" s="313"/>
      <c r="CS10" s="313"/>
      <c r="CT10" s="313"/>
      <c r="CU10" s="313"/>
      <c r="CV10" s="313"/>
      <c r="CW10" s="313"/>
      <c r="CX10" s="313"/>
      <c r="CY10" s="313"/>
      <c r="CZ10" s="313"/>
      <c r="DA10" s="313"/>
      <c r="DB10" s="313"/>
      <c r="DC10" s="313"/>
      <c r="DD10" s="313"/>
      <c r="DE10" s="313"/>
      <c r="DF10" s="313"/>
      <c r="DG10" s="313"/>
      <c r="DH10" s="313"/>
      <c r="DI10" s="313"/>
      <c r="DJ10" s="313"/>
      <c r="DK10" s="313"/>
      <c r="DL10" s="313"/>
      <c r="DM10" s="313"/>
      <c r="DN10" s="313"/>
      <c r="DO10" s="313"/>
      <c r="DP10" s="313"/>
      <c r="DQ10" s="313"/>
      <c r="DR10" s="313"/>
      <c r="DS10" s="313"/>
      <c r="DT10" s="313"/>
      <c r="DU10" s="313"/>
      <c r="DV10" s="313"/>
      <c r="DW10" s="313"/>
      <c r="DX10" s="313"/>
      <c r="DY10" s="313"/>
      <c r="DZ10" s="313"/>
      <c r="EA10" s="313"/>
      <c r="EB10" s="313"/>
      <c r="EC10" s="313"/>
      <c r="ED10" s="313"/>
      <c r="EE10" s="313"/>
      <c r="EF10" s="313"/>
      <c r="EG10" s="313"/>
      <c r="EH10" s="313"/>
      <c r="EI10" s="313"/>
      <c r="EJ10" s="313"/>
      <c r="EK10" s="313"/>
      <c r="EL10" s="313"/>
      <c r="EM10" s="313"/>
      <c r="EN10" s="313"/>
      <c r="EO10" s="313"/>
      <c r="EP10" s="313"/>
      <c r="EQ10" s="313"/>
      <c r="ER10" s="313"/>
      <c r="ES10" s="313"/>
      <c r="ET10" s="313"/>
      <c r="EU10" s="313"/>
      <c r="EV10" s="313"/>
      <c r="EW10" s="313"/>
      <c r="EX10" s="313"/>
      <c r="EY10" s="313"/>
      <c r="EZ10" s="313"/>
      <c r="FA10" s="313"/>
      <c r="FB10" s="313"/>
      <c r="FC10" s="313"/>
      <c r="FD10" s="313"/>
      <c r="FE10" s="313"/>
      <c r="FF10" s="313"/>
      <c r="FG10" s="313"/>
      <c r="FH10" s="313"/>
      <c r="FI10" s="313"/>
      <c r="FJ10" s="313"/>
      <c r="FK10" s="313"/>
      <c r="FL10" s="313"/>
      <c r="FM10" s="313"/>
      <c r="FN10" s="313"/>
      <c r="FO10" s="313"/>
      <c r="FP10" s="313"/>
      <c r="FQ10" s="313"/>
      <c r="FR10" s="313"/>
      <c r="FS10" s="313"/>
      <c r="FT10" s="313"/>
      <c r="FU10" s="313"/>
      <c r="FV10" s="313"/>
      <c r="FW10" s="313"/>
      <c r="FX10" s="313"/>
      <c r="FY10" s="313"/>
      <c r="FZ10" s="313"/>
      <c r="GA10" s="313"/>
      <c r="GB10" s="313"/>
      <c r="GC10" s="313"/>
      <c r="GD10" s="313"/>
      <c r="GE10" s="313"/>
      <c r="GF10" s="313"/>
      <c r="GG10" s="313"/>
      <c r="GH10" s="313"/>
      <c r="GI10" s="313"/>
      <c r="GJ10" s="313"/>
      <c r="GK10" s="313"/>
      <c r="GL10" s="313"/>
      <c r="GM10" s="313"/>
      <c r="GN10" s="313"/>
      <c r="GO10" s="313"/>
      <c r="GP10" s="313"/>
      <c r="GQ10" s="313"/>
      <c r="GR10" s="313"/>
      <c r="GS10" s="313"/>
      <c r="GT10" s="313"/>
      <c r="GU10" s="313"/>
      <c r="GV10" s="313"/>
      <c r="GW10" s="313"/>
      <c r="GX10" s="313"/>
      <c r="GY10" s="313"/>
      <c r="GZ10" s="313"/>
      <c r="HA10" s="313"/>
      <c r="HB10" s="313"/>
      <c r="HC10" s="313"/>
      <c r="HD10" s="313"/>
      <c r="HE10" s="313"/>
      <c r="HF10" s="313"/>
      <c r="HG10" s="313"/>
      <c r="HH10" s="313"/>
      <c r="HI10" s="313"/>
      <c r="HJ10" s="313"/>
      <c r="HK10" s="313"/>
      <c r="HL10" s="313"/>
      <c r="HM10" s="313"/>
      <c r="HN10" s="313"/>
      <c r="HO10" s="313"/>
      <c r="HP10" s="313"/>
      <c r="HQ10" s="313"/>
      <c r="HR10" s="313"/>
      <c r="HS10" s="313"/>
      <c r="HT10" s="313"/>
      <c r="HU10" s="313"/>
    </row>
    <row r="11" ht="27" customHeight="1" spans="1:229">
      <c r="A11" s="281" t="s">
        <v>4530</v>
      </c>
      <c r="B11" s="279">
        <v>38</v>
      </c>
      <c r="C11" s="279">
        <v>38</v>
      </c>
      <c r="D11" s="279">
        <v>37</v>
      </c>
      <c r="E11" s="279">
        <v>37</v>
      </c>
      <c r="F11" s="279">
        <v>37</v>
      </c>
      <c r="G11" s="279">
        <v>37</v>
      </c>
      <c r="H11" s="279">
        <v>37</v>
      </c>
      <c r="I11" s="309"/>
      <c r="J11" s="309"/>
      <c r="K11" s="309"/>
      <c r="L11" s="310"/>
      <c r="M11" s="150"/>
      <c r="N11" s="308"/>
      <c r="O11" s="308"/>
      <c r="P11" s="308"/>
      <c r="Q11" s="308"/>
      <c r="R11" s="308"/>
      <c r="S11" s="308"/>
      <c r="T11" s="308"/>
      <c r="U11" s="308"/>
      <c r="V11" s="308"/>
      <c r="W11" s="308"/>
      <c r="X11" s="308"/>
      <c r="Y11" s="308"/>
      <c r="Z11" s="308"/>
      <c r="AA11" s="308"/>
      <c r="AB11" s="308"/>
      <c r="AC11" s="308"/>
      <c r="AD11" s="308"/>
      <c r="AE11" s="308"/>
      <c r="AF11" s="308"/>
      <c r="AG11" s="308"/>
      <c r="AH11" s="308"/>
      <c r="AI11" s="308"/>
      <c r="AJ11" s="308"/>
      <c r="AK11" s="308"/>
      <c r="AL11" s="308"/>
      <c r="AM11" s="308"/>
      <c r="AN11" s="308"/>
      <c r="AO11" s="313"/>
      <c r="AP11" s="313"/>
      <c r="AQ11" s="313"/>
      <c r="AR11" s="313"/>
      <c r="AS11" s="313"/>
      <c r="AT11" s="313"/>
      <c r="AU11" s="313"/>
      <c r="AV11" s="313"/>
      <c r="AW11" s="313"/>
      <c r="AX11" s="313"/>
      <c r="AY11" s="313"/>
      <c r="AZ11" s="313"/>
      <c r="BA11" s="313"/>
      <c r="BB11" s="313"/>
      <c r="BC11" s="313"/>
      <c r="BD11" s="313"/>
      <c r="BE11" s="313"/>
      <c r="BF11" s="313"/>
      <c r="BG11" s="313"/>
      <c r="BH11" s="313"/>
      <c r="BI11" s="313"/>
      <c r="BJ11" s="313"/>
      <c r="BK11" s="313"/>
      <c r="BL11" s="313"/>
      <c r="BM11" s="313"/>
      <c r="BN11" s="313"/>
      <c r="BO11" s="313"/>
      <c r="BP11" s="313"/>
      <c r="BQ11" s="313"/>
      <c r="BR11" s="313"/>
      <c r="BS11" s="313"/>
      <c r="BT11" s="313"/>
      <c r="BU11" s="313"/>
      <c r="BV11" s="313"/>
      <c r="BW11" s="313"/>
      <c r="BX11" s="313"/>
      <c r="BY11" s="313"/>
      <c r="BZ11" s="313"/>
      <c r="CA11" s="313"/>
      <c r="CB11" s="313"/>
      <c r="CC11" s="313"/>
      <c r="CD11" s="313"/>
      <c r="CE11" s="313"/>
      <c r="CF11" s="313"/>
      <c r="CG11" s="313"/>
      <c r="CH11" s="313"/>
      <c r="CI11" s="313"/>
      <c r="CJ11" s="313"/>
      <c r="CK11" s="313"/>
      <c r="CL11" s="313"/>
      <c r="CM11" s="313"/>
      <c r="CN11" s="313"/>
      <c r="CO11" s="313"/>
      <c r="CP11" s="313"/>
      <c r="CQ11" s="313"/>
      <c r="CR11" s="313"/>
      <c r="CS11" s="313"/>
      <c r="CT11" s="313"/>
      <c r="CU11" s="313"/>
      <c r="CV11" s="313"/>
      <c r="CW11" s="313"/>
      <c r="CX11" s="313"/>
      <c r="CY11" s="313"/>
      <c r="CZ11" s="313"/>
      <c r="DA11" s="313"/>
      <c r="DB11" s="313"/>
      <c r="DC11" s="313"/>
      <c r="DD11" s="313"/>
      <c r="DE11" s="313"/>
      <c r="DF11" s="313"/>
      <c r="DG11" s="313"/>
      <c r="DH11" s="313"/>
      <c r="DI11" s="313"/>
      <c r="DJ11" s="313"/>
      <c r="DK11" s="313"/>
      <c r="DL11" s="313"/>
      <c r="DM11" s="313"/>
      <c r="DN11" s="313"/>
      <c r="DO11" s="313"/>
      <c r="DP11" s="313"/>
      <c r="DQ11" s="313"/>
      <c r="DR11" s="313"/>
      <c r="DS11" s="313"/>
      <c r="DT11" s="313"/>
      <c r="DU11" s="313"/>
      <c r="DV11" s="313"/>
      <c r="DW11" s="313"/>
      <c r="DX11" s="313"/>
      <c r="DY11" s="313"/>
      <c r="DZ11" s="313"/>
      <c r="EA11" s="313"/>
      <c r="EB11" s="313"/>
      <c r="EC11" s="313"/>
      <c r="ED11" s="313"/>
      <c r="EE11" s="313"/>
      <c r="EF11" s="313"/>
      <c r="EG11" s="313"/>
      <c r="EH11" s="313"/>
      <c r="EI11" s="313"/>
      <c r="EJ11" s="313"/>
      <c r="EK11" s="313"/>
      <c r="EL11" s="313"/>
      <c r="EM11" s="313"/>
      <c r="EN11" s="313"/>
      <c r="EO11" s="313"/>
      <c r="EP11" s="313"/>
      <c r="EQ11" s="313"/>
      <c r="ER11" s="313"/>
      <c r="ES11" s="313"/>
      <c r="ET11" s="313"/>
      <c r="EU11" s="313"/>
      <c r="EV11" s="313"/>
      <c r="EW11" s="313"/>
      <c r="EX11" s="313"/>
      <c r="EY11" s="313"/>
      <c r="EZ11" s="313"/>
      <c r="FA11" s="313"/>
      <c r="FB11" s="313"/>
      <c r="FC11" s="313"/>
      <c r="FD11" s="313"/>
      <c r="FE11" s="313"/>
      <c r="FF11" s="313"/>
      <c r="FG11" s="313"/>
      <c r="FH11" s="313"/>
      <c r="FI11" s="313"/>
      <c r="FJ11" s="313"/>
      <c r="FK11" s="313"/>
      <c r="FL11" s="313"/>
      <c r="FM11" s="313"/>
      <c r="FN11" s="313"/>
      <c r="FO11" s="313"/>
      <c r="FP11" s="313"/>
      <c r="FQ11" s="313"/>
      <c r="FR11" s="313"/>
      <c r="FS11" s="313"/>
      <c r="FT11" s="313"/>
      <c r="FU11" s="313"/>
      <c r="FV11" s="313"/>
      <c r="FW11" s="313"/>
      <c r="FX11" s="313"/>
      <c r="FY11" s="313"/>
      <c r="FZ11" s="313"/>
      <c r="GA11" s="313"/>
      <c r="GB11" s="313"/>
      <c r="GC11" s="313"/>
      <c r="GD11" s="313"/>
      <c r="GE11" s="313"/>
      <c r="GF11" s="313"/>
      <c r="GG11" s="313"/>
      <c r="GH11" s="313"/>
      <c r="GI11" s="313"/>
      <c r="GJ11" s="313"/>
      <c r="GK11" s="313"/>
      <c r="GL11" s="313"/>
      <c r="GM11" s="313"/>
      <c r="GN11" s="313"/>
      <c r="GO11" s="313"/>
      <c r="GP11" s="313"/>
      <c r="GQ11" s="313"/>
      <c r="GR11" s="313"/>
      <c r="GS11" s="313"/>
      <c r="GT11" s="313"/>
      <c r="GU11" s="313"/>
      <c r="GV11" s="313"/>
      <c r="GW11" s="313"/>
      <c r="GX11" s="313"/>
      <c r="GY11" s="313"/>
      <c r="GZ11" s="313"/>
      <c r="HA11" s="313"/>
      <c r="HB11" s="313"/>
      <c r="HC11" s="313"/>
      <c r="HD11" s="313"/>
      <c r="HE11" s="313"/>
      <c r="HF11" s="313"/>
      <c r="HG11" s="313"/>
      <c r="HH11" s="313"/>
      <c r="HI11" s="313"/>
      <c r="HJ11" s="313"/>
      <c r="HK11" s="313"/>
      <c r="HL11" s="313"/>
      <c r="HM11" s="313"/>
      <c r="HN11" s="313"/>
      <c r="HO11" s="313"/>
      <c r="HP11" s="313"/>
      <c r="HQ11" s="313"/>
      <c r="HR11" s="313"/>
      <c r="HS11" s="313"/>
      <c r="HT11" s="313"/>
      <c r="HU11" s="313"/>
    </row>
    <row r="12" ht="24" customHeight="1" spans="1:229">
      <c r="A12" s="281" t="s">
        <v>4531</v>
      </c>
      <c r="B12" s="279">
        <v>38</v>
      </c>
      <c r="C12" s="279">
        <v>38</v>
      </c>
      <c r="D12" s="279">
        <v>37</v>
      </c>
      <c r="E12" s="279">
        <v>37</v>
      </c>
      <c r="F12" s="279">
        <v>37</v>
      </c>
      <c r="G12" s="279">
        <v>37</v>
      </c>
      <c r="H12" s="279">
        <v>37</v>
      </c>
      <c r="I12" s="309"/>
      <c r="J12" s="309"/>
      <c r="K12" s="309"/>
      <c r="L12" s="309"/>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8"/>
      <c r="AM12" s="308"/>
      <c r="AN12" s="308"/>
      <c r="AO12" s="313"/>
      <c r="AP12" s="313"/>
      <c r="AQ12" s="313"/>
      <c r="AR12" s="313"/>
      <c r="AS12" s="313"/>
      <c r="AT12" s="313"/>
      <c r="AU12" s="313"/>
      <c r="AV12" s="313"/>
      <c r="AW12" s="313"/>
      <c r="AX12" s="313"/>
      <c r="AY12" s="313"/>
      <c r="AZ12" s="313"/>
      <c r="BA12" s="313"/>
      <c r="BB12" s="313"/>
      <c r="BC12" s="313"/>
      <c r="BD12" s="313"/>
      <c r="BE12" s="313"/>
      <c r="BF12" s="313"/>
      <c r="BG12" s="313"/>
      <c r="BH12" s="313"/>
      <c r="BI12" s="313"/>
      <c r="BJ12" s="313"/>
      <c r="BK12" s="313"/>
      <c r="BL12" s="313"/>
      <c r="BM12" s="313"/>
      <c r="BN12" s="313"/>
      <c r="BO12" s="313"/>
      <c r="BP12" s="313"/>
      <c r="BQ12" s="313"/>
      <c r="BR12" s="313"/>
      <c r="BS12" s="313"/>
      <c r="BT12" s="313"/>
      <c r="BU12" s="313"/>
      <c r="BV12" s="313"/>
      <c r="BW12" s="313"/>
      <c r="BX12" s="313"/>
      <c r="BY12" s="313"/>
      <c r="BZ12" s="313"/>
      <c r="CA12" s="313"/>
      <c r="CB12" s="313"/>
      <c r="CC12" s="313"/>
      <c r="CD12" s="313"/>
      <c r="CE12" s="313"/>
      <c r="CF12" s="313"/>
      <c r="CG12" s="313"/>
      <c r="CH12" s="313"/>
      <c r="CI12" s="313"/>
      <c r="CJ12" s="313"/>
      <c r="CK12" s="313"/>
      <c r="CL12" s="313"/>
      <c r="CM12" s="313"/>
      <c r="CN12" s="313"/>
      <c r="CO12" s="313"/>
      <c r="CP12" s="313"/>
      <c r="CQ12" s="313"/>
      <c r="CR12" s="313"/>
      <c r="CS12" s="313"/>
      <c r="CT12" s="313"/>
      <c r="CU12" s="313"/>
      <c r="CV12" s="313"/>
      <c r="CW12" s="313"/>
      <c r="CX12" s="313"/>
      <c r="CY12" s="313"/>
      <c r="CZ12" s="313"/>
      <c r="DA12" s="313"/>
      <c r="DB12" s="313"/>
      <c r="DC12" s="313"/>
      <c r="DD12" s="313"/>
      <c r="DE12" s="313"/>
      <c r="DF12" s="313"/>
      <c r="DG12" s="313"/>
      <c r="DH12" s="313"/>
      <c r="DI12" s="313"/>
      <c r="DJ12" s="313"/>
      <c r="DK12" s="313"/>
      <c r="DL12" s="313"/>
      <c r="DM12" s="313"/>
      <c r="DN12" s="313"/>
      <c r="DO12" s="313"/>
      <c r="DP12" s="313"/>
      <c r="DQ12" s="313"/>
      <c r="DR12" s="313"/>
      <c r="DS12" s="313"/>
      <c r="DT12" s="313"/>
      <c r="DU12" s="313"/>
      <c r="DV12" s="313"/>
      <c r="DW12" s="313"/>
      <c r="DX12" s="313"/>
      <c r="DY12" s="313"/>
      <c r="DZ12" s="313"/>
      <c r="EA12" s="313"/>
      <c r="EB12" s="313"/>
      <c r="EC12" s="313"/>
      <c r="ED12" s="313"/>
      <c r="EE12" s="313"/>
      <c r="EF12" s="313"/>
      <c r="EG12" s="313"/>
      <c r="EH12" s="313"/>
      <c r="EI12" s="313"/>
      <c r="EJ12" s="313"/>
      <c r="EK12" s="313"/>
      <c r="EL12" s="313"/>
      <c r="EM12" s="313"/>
      <c r="EN12" s="313"/>
      <c r="EO12" s="313"/>
      <c r="EP12" s="313"/>
      <c r="EQ12" s="313"/>
      <c r="ER12" s="313"/>
      <c r="ES12" s="313"/>
      <c r="ET12" s="313"/>
      <c r="EU12" s="313"/>
      <c r="EV12" s="313"/>
      <c r="EW12" s="313"/>
      <c r="EX12" s="313"/>
      <c r="EY12" s="313"/>
      <c r="EZ12" s="313"/>
      <c r="FA12" s="313"/>
      <c r="FB12" s="313"/>
      <c r="FC12" s="313"/>
      <c r="FD12" s="313"/>
      <c r="FE12" s="313"/>
      <c r="FF12" s="313"/>
      <c r="FG12" s="313"/>
      <c r="FH12" s="313"/>
      <c r="FI12" s="313"/>
      <c r="FJ12" s="313"/>
      <c r="FK12" s="313"/>
      <c r="FL12" s="313"/>
      <c r="FM12" s="313"/>
      <c r="FN12" s="313"/>
      <c r="FO12" s="313"/>
      <c r="FP12" s="313"/>
      <c r="FQ12" s="313"/>
      <c r="FR12" s="313"/>
      <c r="FS12" s="313"/>
      <c r="FT12" s="313"/>
      <c r="FU12" s="313"/>
      <c r="FV12" s="313"/>
      <c r="FW12" s="313"/>
      <c r="FX12" s="313"/>
      <c r="FY12" s="313"/>
      <c r="FZ12" s="313"/>
      <c r="GA12" s="313"/>
      <c r="GB12" s="313"/>
      <c r="GC12" s="313"/>
      <c r="GD12" s="313"/>
      <c r="GE12" s="313"/>
      <c r="GF12" s="313"/>
      <c r="GG12" s="313"/>
      <c r="GH12" s="313"/>
      <c r="GI12" s="313"/>
      <c r="GJ12" s="313"/>
      <c r="GK12" s="313"/>
      <c r="GL12" s="313"/>
      <c r="GM12" s="313"/>
      <c r="GN12" s="313"/>
      <c r="GO12" s="313"/>
      <c r="GP12" s="313"/>
      <c r="GQ12" s="313"/>
      <c r="GR12" s="313"/>
      <c r="GS12" s="313"/>
      <c r="GT12" s="313"/>
      <c r="GU12" s="313"/>
      <c r="GV12" s="313"/>
      <c r="GW12" s="313"/>
      <c r="GX12" s="313"/>
      <c r="GY12" s="313"/>
      <c r="GZ12" s="313"/>
      <c r="HA12" s="313"/>
      <c r="HB12" s="313"/>
      <c r="HC12" s="313"/>
      <c r="HD12" s="313"/>
      <c r="HE12" s="313"/>
      <c r="HF12" s="313"/>
      <c r="HG12" s="313"/>
      <c r="HH12" s="313"/>
      <c r="HI12" s="313"/>
      <c r="HJ12" s="313"/>
      <c r="HK12" s="313"/>
      <c r="HL12" s="313"/>
      <c r="HM12" s="313"/>
      <c r="HN12" s="313"/>
      <c r="HO12" s="313"/>
      <c r="HP12" s="313"/>
      <c r="HQ12" s="313"/>
      <c r="HR12" s="313"/>
      <c r="HS12" s="313"/>
      <c r="HT12" s="313"/>
      <c r="HU12" s="313"/>
    </row>
    <row r="13" spans="1:229">
      <c r="A13" s="284" t="s">
        <v>4532</v>
      </c>
      <c r="B13" s="284"/>
      <c r="C13" s="284"/>
      <c r="D13" s="284"/>
      <c r="E13" s="284"/>
      <c r="F13" s="284"/>
      <c r="G13" s="284"/>
      <c r="H13" s="284"/>
      <c r="I13" s="311"/>
      <c r="J13" s="311"/>
      <c r="K13" s="311"/>
      <c r="L13" s="311"/>
      <c r="M13" s="311"/>
      <c r="N13" s="311"/>
      <c r="O13" s="311"/>
      <c r="P13" s="311"/>
      <c r="Q13" s="311"/>
      <c r="R13" s="311"/>
      <c r="S13" s="311"/>
      <c r="T13" s="311"/>
      <c r="U13" s="311"/>
      <c r="V13" s="311"/>
      <c r="W13" s="311"/>
      <c r="X13" s="311"/>
      <c r="Y13" s="311"/>
      <c r="Z13" s="311"/>
      <c r="AA13" s="311"/>
      <c r="AB13" s="311"/>
      <c r="AC13" s="311"/>
      <c r="AD13" s="311"/>
      <c r="AE13" s="311"/>
      <c r="AF13" s="311"/>
      <c r="AG13" s="311"/>
      <c r="AH13" s="311"/>
      <c r="AI13" s="311"/>
      <c r="AJ13" s="311"/>
      <c r="AK13" s="311"/>
      <c r="AL13" s="311"/>
      <c r="AM13" s="311"/>
      <c r="AN13" s="311"/>
      <c r="AO13" s="314"/>
      <c r="AP13" s="314"/>
      <c r="AQ13" s="314"/>
      <c r="AR13" s="314"/>
      <c r="AS13" s="314"/>
      <c r="AT13" s="314"/>
      <c r="AU13" s="314"/>
      <c r="AV13" s="314"/>
      <c r="AW13" s="314"/>
      <c r="AX13" s="314"/>
      <c r="AY13" s="314"/>
      <c r="AZ13" s="314"/>
      <c r="BA13" s="314"/>
      <c r="BB13" s="314"/>
      <c r="BC13" s="314"/>
      <c r="BD13" s="314"/>
      <c r="BE13" s="314"/>
      <c r="BF13" s="314"/>
      <c r="BG13" s="314"/>
      <c r="BH13" s="314"/>
      <c r="BI13" s="314"/>
      <c r="BJ13" s="314"/>
      <c r="BK13" s="314"/>
      <c r="BL13" s="314"/>
      <c r="BM13" s="314"/>
      <c r="BN13" s="314"/>
      <c r="BO13" s="314"/>
      <c r="BP13" s="314"/>
      <c r="BQ13" s="314"/>
      <c r="BR13" s="314"/>
      <c r="BS13" s="314"/>
      <c r="BT13" s="314"/>
      <c r="BU13" s="314"/>
      <c r="BV13" s="314"/>
      <c r="BW13" s="314"/>
      <c r="BX13" s="314"/>
      <c r="BY13" s="314"/>
      <c r="BZ13" s="314"/>
      <c r="CA13" s="314"/>
      <c r="CB13" s="314"/>
      <c r="CC13" s="314"/>
      <c r="CD13" s="314"/>
      <c r="CE13" s="314"/>
      <c r="CF13" s="314"/>
      <c r="CG13" s="314"/>
      <c r="CH13" s="314"/>
      <c r="CI13" s="314"/>
      <c r="CJ13" s="314"/>
      <c r="CK13" s="314"/>
      <c r="CL13" s="314"/>
      <c r="CM13" s="314"/>
      <c r="CN13" s="314"/>
      <c r="CO13" s="314"/>
      <c r="CP13" s="314"/>
      <c r="CQ13" s="314"/>
      <c r="CR13" s="314"/>
      <c r="CS13" s="314"/>
      <c r="CT13" s="314"/>
      <c r="CU13" s="314"/>
      <c r="CV13" s="314"/>
      <c r="CW13" s="314"/>
      <c r="CX13" s="314"/>
      <c r="CY13" s="314"/>
      <c r="CZ13" s="314"/>
      <c r="DA13" s="314"/>
      <c r="DB13" s="314"/>
      <c r="DC13" s="314"/>
      <c r="DD13" s="314"/>
      <c r="DE13" s="314"/>
      <c r="DF13" s="314"/>
      <c r="DG13" s="314"/>
      <c r="DH13" s="314"/>
      <c r="DI13" s="314"/>
      <c r="DJ13" s="314"/>
      <c r="DK13" s="314"/>
      <c r="DL13" s="314"/>
      <c r="DM13" s="314"/>
      <c r="DN13" s="314"/>
      <c r="DO13" s="314"/>
      <c r="DP13" s="314"/>
      <c r="DQ13" s="314"/>
      <c r="DR13" s="314"/>
      <c r="DS13" s="314"/>
      <c r="DT13" s="314"/>
      <c r="DU13" s="314"/>
      <c r="DV13" s="314"/>
      <c r="DW13" s="314"/>
      <c r="DX13" s="314"/>
      <c r="DY13" s="314"/>
      <c r="DZ13" s="314"/>
      <c r="EA13" s="314"/>
      <c r="EB13" s="314"/>
      <c r="EC13" s="314"/>
      <c r="ED13" s="314"/>
      <c r="EE13" s="314"/>
      <c r="EF13" s="314"/>
      <c r="EG13" s="314"/>
      <c r="EH13" s="314"/>
      <c r="EI13" s="314"/>
      <c r="EJ13" s="314"/>
      <c r="EK13" s="314"/>
      <c r="EL13" s="314"/>
      <c r="EM13" s="314"/>
      <c r="EN13" s="314"/>
      <c r="EO13" s="314"/>
      <c r="EP13" s="314"/>
      <c r="EQ13" s="314"/>
      <c r="ER13" s="314"/>
      <c r="ES13" s="314"/>
      <c r="ET13" s="314"/>
      <c r="EU13" s="314"/>
      <c r="EV13" s="314"/>
      <c r="EW13" s="314"/>
      <c r="EX13" s="314"/>
      <c r="EY13" s="314"/>
      <c r="EZ13" s="314"/>
      <c r="FA13" s="314"/>
      <c r="FB13" s="314"/>
      <c r="FC13" s="314"/>
      <c r="FD13" s="314"/>
      <c r="FE13" s="314"/>
      <c r="FF13" s="314"/>
      <c r="FG13" s="314"/>
      <c r="FH13" s="314"/>
      <c r="FI13" s="314"/>
      <c r="FJ13" s="314"/>
      <c r="FK13" s="314"/>
      <c r="FL13" s="314"/>
      <c r="FM13" s="314"/>
      <c r="FN13" s="314"/>
      <c r="FO13" s="314"/>
      <c r="FP13" s="314"/>
      <c r="FQ13" s="314"/>
      <c r="FR13" s="314"/>
      <c r="FS13" s="314"/>
      <c r="FT13" s="314"/>
      <c r="FU13" s="314"/>
      <c r="FV13" s="314"/>
      <c r="FW13" s="314"/>
      <c r="FX13" s="314"/>
      <c r="FY13" s="314"/>
      <c r="FZ13" s="314"/>
      <c r="GA13" s="314"/>
      <c r="GB13" s="314"/>
      <c r="GC13" s="314"/>
      <c r="GD13" s="314"/>
      <c r="GE13" s="314"/>
      <c r="GF13" s="314"/>
      <c r="GG13" s="314"/>
      <c r="GH13" s="314"/>
      <c r="GI13" s="314"/>
      <c r="GJ13" s="314"/>
      <c r="GK13" s="314"/>
      <c r="GL13" s="314"/>
      <c r="GM13" s="314"/>
      <c r="GN13" s="314"/>
      <c r="GO13" s="314"/>
      <c r="GP13" s="314"/>
      <c r="GQ13" s="314"/>
      <c r="GR13" s="314"/>
      <c r="GS13" s="314"/>
      <c r="GT13" s="314"/>
      <c r="GU13" s="314"/>
      <c r="GV13" s="314"/>
      <c r="GW13" s="314"/>
      <c r="GX13" s="314"/>
      <c r="GY13" s="314"/>
      <c r="GZ13" s="314"/>
      <c r="HA13" s="314"/>
      <c r="HB13" s="314"/>
      <c r="HC13" s="314"/>
      <c r="HD13" s="314"/>
      <c r="HE13" s="314"/>
      <c r="HF13" s="314"/>
      <c r="HG13" s="314"/>
      <c r="HH13" s="314"/>
      <c r="HI13" s="314"/>
      <c r="HJ13" s="314"/>
      <c r="HK13" s="314"/>
      <c r="HL13" s="314"/>
      <c r="HM13" s="314"/>
      <c r="HN13" s="314"/>
      <c r="HO13" s="314"/>
      <c r="HP13" s="314"/>
      <c r="HQ13" s="314"/>
      <c r="HR13" s="314"/>
      <c r="HS13" s="314"/>
      <c r="HT13" s="314"/>
      <c r="HU13" s="314"/>
    </row>
    <row r="14" ht="31.5" customHeight="1" spans="1:229">
      <c r="A14" s="285" t="s">
        <v>4533</v>
      </c>
      <c r="B14" s="285"/>
      <c r="C14" s="285"/>
      <c r="D14" s="285"/>
      <c r="E14" s="285"/>
      <c r="F14" s="285"/>
      <c r="G14" s="285"/>
      <c r="H14" s="285"/>
      <c r="I14" s="311"/>
      <c r="J14" s="311"/>
      <c r="K14" s="311"/>
      <c r="L14" s="311"/>
      <c r="M14" s="311"/>
      <c r="N14" s="311"/>
      <c r="O14" s="311"/>
      <c r="P14" s="311"/>
      <c r="Q14" s="311"/>
      <c r="R14" s="311"/>
      <c r="S14" s="311"/>
      <c r="T14" s="311"/>
      <c r="U14" s="311"/>
      <c r="V14" s="311"/>
      <c r="W14" s="311"/>
      <c r="X14" s="311"/>
      <c r="Y14" s="311"/>
      <c r="Z14" s="311"/>
      <c r="AA14" s="311"/>
      <c r="AB14" s="311"/>
      <c r="AC14" s="311"/>
      <c r="AD14" s="311"/>
      <c r="AE14" s="311"/>
      <c r="AF14" s="311"/>
      <c r="AG14" s="311"/>
      <c r="AH14" s="311"/>
      <c r="AI14" s="311"/>
      <c r="AJ14" s="311"/>
      <c r="AK14" s="311"/>
      <c r="AL14" s="311"/>
      <c r="AM14" s="311"/>
      <c r="AN14" s="311"/>
      <c r="AO14" s="314"/>
      <c r="AP14" s="314"/>
      <c r="AQ14" s="314"/>
      <c r="AR14" s="314"/>
      <c r="AS14" s="314"/>
      <c r="AT14" s="314"/>
      <c r="AU14" s="314"/>
      <c r="AV14" s="314"/>
      <c r="AW14" s="314"/>
      <c r="AX14" s="314"/>
      <c r="AY14" s="314"/>
      <c r="AZ14" s="314"/>
      <c r="BA14" s="314"/>
      <c r="BB14" s="314"/>
      <c r="BC14" s="314"/>
      <c r="BD14" s="314"/>
      <c r="BE14" s="314"/>
      <c r="BF14" s="314"/>
      <c r="BG14" s="314"/>
      <c r="BH14" s="314"/>
      <c r="BI14" s="314"/>
      <c r="BJ14" s="314"/>
      <c r="BK14" s="314"/>
      <c r="BL14" s="314"/>
      <c r="BM14" s="314"/>
      <c r="BN14" s="314"/>
      <c r="BO14" s="314"/>
      <c r="BP14" s="314"/>
      <c r="BQ14" s="314"/>
      <c r="BR14" s="314"/>
      <c r="BS14" s="314"/>
      <c r="BT14" s="314"/>
      <c r="BU14" s="314"/>
      <c r="BV14" s="314"/>
      <c r="BW14" s="314"/>
      <c r="BX14" s="314"/>
      <c r="BY14" s="314"/>
      <c r="BZ14" s="314"/>
      <c r="CA14" s="314"/>
      <c r="CB14" s="314"/>
      <c r="CC14" s="314"/>
      <c r="CD14" s="314"/>
      <c r="CE14" s="314"/>
      <c r="CF14" s="314"/>
      <c r="CG14" s="314"/>
      <c r="CH14" s="314"/>
      <c r="CI14" s="314"/>
      <c r="CJ14" s="314"/>
      <c r="CK14" s="314"/>
      <c r="CL14" s="314"/>
      <c r="CM14" s="314"/>
      <c r="CN14" s="314"/>
      <c r="CO14" s="314"/>
      <c r="CP14" s="314"/>
      <c r="CQ14" s="314"/>
      <c r="CR14" s="314"/>
      <c r="CS14" s="314"/>
      <c r="CT14" s="314"/>
      <c r="CU14" s="314"/>
      <c r="CV14" s="314"/>
      <c r="CW14" s="314"/>
      <c r="CX14" s="314"/>
      <c r="CY14" s="314"/>
      <c r="CZ14" s="314"/>
      <c r="DA14" s="314"/>
      <c r="DB14" s="314"/>
      <c r="DC14" s="314"/>
      <c r="DD14" s="314"/>
      <c r="DE14" s="314"/>
      <c r="DF14" s="314"/>
      <c r="DG14" s="314"/>
      <c r="DH14" s="314"/>
      <c r="DI14" s="314"/>
      <c r="DJ14" s="314"/>
      <c r="DK14" s="314"/>
      <c r="DL14" s="314"/>
      <c r="DM14" s="314"/>
      <c r="DN14" s="314"/>
      <c r="DO14" s="314"/>
      <c r="DP14" s="314"/>
      <c r="DQ14" s="314"/>
      <c r="DR14" s="314"/>
      <c r="DS14" s="314"/>
      <c r="DT14" s="314"/>
      <c r="DU14" s="314"/>
      <c r="DV14" s="314"/>
      <c r="DW14" s="314"/>
      <c r="DX14" s="314"/>
      <c r="DY14" s="314"/>
      <c r="DZ14" s="314"/>
      <c r="EA14" s="314"/>
      <c r="EB14" s="314"/>
      <c r="EC14" s="314"/>
      <c r="ED14" s="314"/>
      <c r="EE14" s="314"/>
      <c r="EF14" s="314"/>
      <c r="EG14" s="314"/>
      <c r="EH14" s="314"/>
      <c r="EI14" s="314"/>
      <c r="EJ14" s="314"/>
      <c r="EK14" s="314"/>
      <c r="EL14" s="314"/>
      <c r="EM14" s="314"/>
      <c r="EN14" s="314"/>
      <c r="EO14" s="314"/>
      <c r="EP14" s="314"/>
      <c r="EQ14" s="314"/>
      <c r="ER14" s="314"/>
      <c r="ES14" s="314"/>
      <c r="ET14" s="314"/>
      <c r="EU14" s="314"/>
      <c r="EV14" s="314"/>
      <c r="EW14" s="314"/>
      <c r="EX14" s="314"/>
      <c r="EY14" s="314"/>
      <c r="EZ14" s="314"/>
      <c r="FA14" s="314"/>
      <c r="FB14" s="314"/>
      <c r="FC14" s="314"/>
      <c r="FD14" s="314"/>
      <c r="FE14" s="314"/>
      <c r="FF14" s="314"/>
      <c r="FG14" s="314"/>
      <c r="FH14" s="314"/>
      <c r="FI14" s="314"/>
      <c r="FJ14" s="314"/>
      <c r="FK14" s="314"/>
      <c r="FL14" s="314"/>
      <c r="FM14" s="314"/>
      <c r="FN14" s="314"/>
      <c r="FO14" s="314"/>
      <c r="FP14" s="314"/>
      <c r="FQ14" s="314"/>
      <c r="FR14" s="314"/>
      <c r="FS14" s="314"/>
      <c r="FT14" s="314"/>
      <c r="FU14" s="314"/>
      <c r="FV14" s="314"/>
      <c r="FW14" s="314"/>
      <c r="FX14" s="314"/>
      <c r="FY14" s="314"/>
      <c r="FZ14" s="314"/>
      <c r="GA14" s="314"/>
      <c r="GB14" s="314"/>
      <c r="GC14" s="314"/>
      <c r="GD14" s="314"/>
      <c r="GE14" s="314"/>
      <c r="GF14" s="314"/>
      <c r="GG14" s="314"/>
      <c r="GH14" s="314"/>
      <c r="GI14" s="314"/>
      <c r="GJ14" s="314"/>
      <c r="GK14" s="314"/>
      <c r="GL14" s="314"/>
      <c r="GM14" s="314"/>
      <c r="GN14" s="314"/>
      <c r="GO14" s="314"/>
      <c r="GP14" s="314"/>
      <c r="GQ14" s="314"/>
      <c r="GR14" s="314"/>
      <c r="GS14" s="314"/>
      <c r="GT14" s="314"/>
      <c r="GU14" s="314"/>
      <c r="GV14" s="314"/>
      <c r="GW14" s="314"/>
      <c r="GX14" s="314"/>
      <c r="GY14" s="314"/>
      <c r="GZ14" s="314"/>
      <c r="HA14" s="314"/>
      <c r="HB14" s="314"/>
      <c r="HC14" s="314"/>
      <c r="HD14" s="314"/>
      <c r="HE14" s="314"/>
      <c r="HF14" s="314"/>
      <c r="HG14" s="314"/>
      <c r="HH14" s="314"/>
      <c r="HI14" s="314"/>
      <c r="HJ14" s="314"/>
      <c r="HK14" s="314"/>
      <c r="HL14" s="314"/>
      <c r="HM14" s="314"/>
      <c r="HN14" s="314"/>
      <c r="HO14" s="314"/>
      <c r="HP14" s="314"/>
      <c r="HQ14" s="314"/>
      <c r="HR14" s="314"/>
      <c r="HS14" s="314"/>
      <c r="HT14" s="314"/>
      <c r="HU14" s="314"/>
    </row>
    <row r="15" spans="1:229">
      <c r="A15" s="286" t="s">
        <v>4534</v>
      </c>
      <c r="B15" s="286"/>
      <c r="C15" s="286"/>
      <c r="D15" s="286"/>
      <c r="E15" s="286"/>
      <c r="F15" s="286"/>
      <c r="G15" s="286"/>
      <c r="H15" s="286"/>
      <c r="I15" s="311"/>
      <c r="J15" s="307"/>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311"/>
      <c r="AM15" s="311"/>
      <c r="AN15" s="311"/>
      <c r="AO15" s="314"/>
      <c r="AP15" s="314"/>
      <c r="AQ15" s="314"/>
      <c r="AR15" s="314"/>
      <c r="AS15" s="314"/>
      <c r="AT15" s="314"/>
      <c r="AU15" s="314"/>
      <c r="AV15" s="314"/>
      <c r="AW15" s="314"/>
      <c r="AX15" s="314"/>
      <c r="AY15" s="314"/>
      <c r="AZ15" s="314"/>
      <c r="BA15" s="314"/>
      <c r="BB15" s="314"/>
      <c r="BC15" s="314"/>
      <c r="BD15" s="314"/>
      <c r="BE15" s="314"/>
      <c r="BF15" s="314"/>
      <c r="BG15" s="314"/>
      <c r="BH15" s="314"/>
      <c r="BI15" s="314"/>
      <c r="BJ15" s="314"/>
      <c r="BK15" s="314"/>
      <c r="BL15" s="314"/>
      <c r="BM15" s="314"/>
      <c r="BN15" s="314"/>
      <c r="BO15" s="314"/>
      <c r="BP15" s="314"/>
      <c r="BQ15" s="314"/>
      <c r="BR15" s="314"/>
      <c r="BS15" s="314"/>
      <c r="BT15" s="314"/>
      <c r="BU15" s="314"/>
      <c r="BV15" s="314"/>
      <c r="BW15" s="314"/>
      <c r="BX15" s="314"/>
      <c r="BY15" s="314"/>
      <c r="BZ15" s="314"/>
      <c r="CA15" s="314"/>
      <c r="CB15" s="314"/>
      <c r="CC15" s="314"/>
      <c r="CD15" s="314"/>
      <c r="CE15" s="314"/>
      <c r="CF15" s="314"/>
      <c r="CG15" s="314"/>
      <c r="CH15" s="314"/>
      <c r="CI15" s="314"/>
      <c r="CJ15" s="314"/>
      <c r="CK15" s="314"/>
      <c r="CL15" s="314"/>
      <c r="CM15" s="314"/>
      <c r="CN15" s="314"/>
      <c r="CO15" s="314"/>
      <c r="CP15" s="314"/>
      <c r="CQ15" s="314"/>
      <c r="CR15" s="314"/>
      <c r="CS15" s="314"/>
      <c r="CT15" s="314"/>
      <c r="CU15" s="314"/>
      <c r="CV15" s="314"/>
      <c r="CW15" s="314"/>
      <c r="CX15" s="314"/>
      <c r="CY15" s="314"/>
      <c r="CZ15" s="314"/>
      <c r="DA15" s="314"/>
      <c r="DB15" s="314"/>
      <c r="DC15" s="314"/>
      <c r="DD15" s="314"/>
      <c r="DE15" s="314"/>
      <c r="DF15" s="314"/>
      <c r="DG15" s="314"/>
      <c r="DH15" s="314"/>
      <c r="DI15" s="314"/>
      <c r="DJ15" s="314"/>
      <c r="DK15" s="314"/>
      <c r="DL15" s="314"/>
      <c r="DM15" s="314"/>
      <c r="DN15" s="314"/>
      <c r="DO15" s="314"/>
      <c r="DP15" s="314"/>
      <c r="DQ15" s="314"/>
      <c r="DR15" s="314"/>
      <c r="DS15" s="314"/>
      <c r="DT15" s="314"/>
      <c r="DU15" s="314"/>
      <c r="DV15" s="314"/>
      <c r="DW15" s="314"/>
      <c r="DX15" s="314"/>
      <c r="DY15" s="314"/>
      <c r="DZ15" s="314"/>
      <c r="EA15" s="314"/>
      <c r="EB15" s="314"/>
      <c r="EC15" s="314"/>
      <c r="ED15" s="314"/>
      <c r="EE15" s="314"/>
      <c r="EF15" s="314"/>
      <c r="EG15" s="314"/>
      <c r="EH15" s="314"/>
      <c r="EI15" s="314"/>
      <c r="EJ15" s="314"/>
      <c r="EK15" s="314"/>
      <c r="EL15" s="314"/>
      <c r="EM15" s="314"/>
      <c r="EN15" s="314"/>
      <c r="EO15" s="314"/>
      <c r="EP15" s="314"/>
      <c r="EQ15" s="314"/>
      <c r="ER15" s="314"/>
      <c r="ES15" s="314"/>
      <c r="ET15" s="314"/>
      <c r="EU15" s="314"/>
      <c r="EV15" s="314"/>
      <c r="EW15" s="314"/>
      <c r="EX15" s="314"/>
      <c r="EY15" s="314"/>
      <c r="EZ15" s="314"/>
      <c r="FA15" s="314"/>
      <c r="FB15" s="314"/>
      <c r="FC15" s="314"/>
      <c r="FD15" s="314"/>
      <c r="FE15" s="314"/>
      <c r="FF15" s="314"/>
      <c r="FG15" s="314"/>
      <c r="FH15" s="314"/>
      <c r="FI15" s="314"/>
      <c r="FJ15" s="314"/>
      <c r="FK15" s="314"/>
      <c r="FL15" s="314"/>
      <c r="FM15" s="314"/>
      <c r="FN15" s="314"/>
      <c r="FO15" s="314"/>
      <c r="FP15" s="314"/>
      <c r="FQ15" s="314"/>
      <c r="FR15" s="314"/>
      <c r="FS15" s="314"/>
      <c r="FT15" s="314"/>
      <c r="FU15" s="314"/>
      <c r="FV15" s="314"/>
      <c r="FW15" s="314"/>
      <c r="FX15" s="314"/>
      <c r="FY15" s="314"/>
      <c r="FZ15" s="314"/>
      <c r="GA15" s="314"/>
      <c r="GB15" s="314"/>
      <c r="GC15" s="314"/>
      <c r="GD15" s="314"/>
      <c r="GE15" s="314"/>
      <c r="GF15" s="314"/>
      <c r="GG15" s="314"/>
      <c r="GH15" s="314"/>
      <c r="GI15" s="314"/>
      <c r="GJ15" s="314"/>
      <c r="GK15" s="314"/>
      <c r="GL15" s="314"/>
      <c r="GM15" s="314"/>
      <c r="GN15" s="314"/>
      <c r="GO15" s="314"/>
      <c r="GP15" s="314"/>
      <c r="GQ15" s="314"/>
      <c r="GR15" s="314"/>
      <c r="GS15" s="314"/>
      <c r="GT15" s="314"/>
      <c r="GU15" s="314"/>
      <c r="GV15" s="314"/>
      <c r="GW15" s="314"/>
      <c r="GX15" s="314"/>
      <c r="GY15" s="314"/>
      <c r="GZ15" s="314"/>
      <c r="HA15" s="314"/>
      <c r="HB15" s="314"/>
      <c r="HC15" s="314"/>
      <c r="HD15" s="314"/>
      <c r="HE15" s="314"/>
      <c r="HF15" s="314"/>
      <c r="HG15" s="314"/>
      <c r="HH15" s="314"/>
      <c r="HI15" s="314"/>
      <c r="HJ15" s="314"/>
      <c r="HK15" s="314"/>
      <c r="HL15" s="314"/>
      <c r="HM15" s="314"/>
      <c r="HN15" s="314"/>
      <c r="HO15" s="314"/>
      <c r="HP15" s="314"/>
      <c r="HQ15" s="314"/>
      <c r="HR15" s="314"/>
      <c r="HS15" s="314"/>
      <c r="HT15" s="314"/>
      <c r="HU15" s="314"/>
    </row>
    <row r="16" ht="18.75" spans="1:229">
      <c r="A16" s="286" t="s">
        <v>4510</v>
      </c>
      <c r="B16" s="287"/>
      <c r="C16" s="287"/>
      <c r="D16" s="288"/>
      <c r="E16" s="288"/>
      <c r="F16" s="288"/>
      <c r="G16" s="288"/>
      <c r="H16" s="288"/>
      <c r="I16" s="311"/>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314"/>
      <c r="AP16" s="314"/>
      <c r="AQ16" s="314"/>
      <c r="AR16" s="314"/>
      <c r="AS16" s="314"/>
      <c r="AT16" s="314"/>
      <c r="AU16" s="314"/>
      <c r="AV16" s="314"/>
      <c r="AW16" s="314"/>
      <c r="AX16" s="314"/>
      <c r="AY16" s="314"/>
      <c r="AZ16" s="314"/>
      <c r="BA16" s="314"/>
      <c r="BB16" s="314"/>
      <c r="BC16" s="314"/>
      <c r="BD16" s="314"/>
      <c r="BE16" s="314"/>
      <c r="BF16" s="314"/>
      <c r="BG16" s="314"/>
      <c r="BH16" s="314"/>
      <c r="BI16" s="314"/>
      <c r="BJ16" s="314"/>
      <c r="BK16" s="314"/>
      <c r="BL16" s="314"/>
      <c r="BM16" s="314"/>
      <c r="BN16" s="314"/>
      <c r="BO16" s="314"/>
      <c r="BP16" s="314"/>
      <c r="BQ16" s="314"/>
      <c r="BR16" s="314"/>
      <c r="BS16" s="314"/>
      <c r="BT16" s="314"/>
      <c r="BU16" s="314"/>
      <c r="BV16" s="314"/>
      <c r="BW16" s="314"/>
      <c r="BX16" s="314"/>
      <c r="BY16" s="314"/>
      <c r="BZ16" s="314"/>
      <c r="CA16" s="314"/>
      <c r="CB16" s="314"/>
      <c r="CC16" s="314"/>
      <c r="CD16" s="314"/>
      <c r="CE16" s="314"/>
      <c r="CF16" s="314"/>
      <c r="CG16" s="314"/>
      <c r="CH16" s="314"/>
      <c r="CI16" s="314"/>
      <c r="CJ16" s="314"/>
      <c r="CK16" s="314"/>
      <c r="CL16" s="314"/>
      <c r="CM16" s="314"/>
      <c r="CN16" s="314"/>
      <c r="CO16" s="314"/>
      <c r="CP16" s="314"/>
      <c r="CQ16" s="314"/>
      <c r="CR16" s="314"/>
      <c r="CS16" s="314"/>
      <c r="CT16" s="314"/>
      <c r="CU16" s="314"/>
      <c r="CV16" s="314"/>
      <c r="CW16" s="314"/>
      <c r="CX16" s="314"/>
      <c r="CY16" s="314"/>
      <c r="CZ16" s="314"/>
      <c r="DA16" s="314"/>
      <c r="DB16" s="314"/>
      <c r="DC16" s="314"/>
      <c r="DD16" s="314"/>
      <c r="DE16" s="314"/>
      <c r="DF16" s="314"/>
      <c r="DG16" s="314"/>
      <c r="DH16" s="314"/>
      <c r="DI16" s="314"/>
      <c r="DJ16" s="314"/>
      <c r="DK16" s="314"/>
      <c r="DL16" s="314"/>
      <c r="DM16" s="314"/>
      <c r="DN16" s="314"/>
      <c r="DO16" s="314"/>
      <c r="DP16" s="314"/>
      <c r="DQ16" s="314"/>
      <c r="DR16" s="314"/>
      <c r="DS16" s="314"/>
      <c r="DT16" s="314"/>
      <c r="DU16" s="314"/>
      <c r="DV16" s="314"/>
      <c r="DW16" s="314"/>
      <c r="DX16" s="314"/>
      <c r="DY16" s="314"/>
      <c r="DZ16" s="314"/>
      <c r="EA16" s="314"/>
      <c r="EB16" s="314"/>
      <c r="EC16" s="314"/>
      <c r="ED16" s="314"/>
      <c r="EE16" s="314"/>
      <c r="EF16" s="314"/>
      <c r="EG16" s="314"/>
      <c r="EH16" s="314"/>
      <c r="EI16" s="314"/>
      <c r="EJ16" s="314"/>
      <c r="EK16" s="314"/>
      <c r="EL16" s="314"/>
      <c r="EM16" s="314"/>
      <c r="EN16" s="314"/>
      <c r="EO16" s="314"/>
      <c r="EP16" s="314"/>
      <c r="EQ16" s="314"/>
      <c r="ER16" s="314"/>
      <c r="ES16" s="314"/>
      <c r="ET16" s="314"/>
      <c r="EU16" s="314"/>
      <c r="EV16" s="314"/>
      <c r="EW16" s="314"/>
      <c r="EX16" s="314"/>
      <c r="EY16" s="314"/>
      <c r="EZ16" s="314"/>
      <c r="FA16" s="314"/>
      <c r="FB16" s="314"/>
      <c r="FC16" s="314"/>
      <c r="FD16" s="314"/>
      <c r="FE16" s="314"/>
      <c r="FF16" s="314"/>
      <c r="FG16" s="314"/>
      <c r="FH16" s="314"/>
      <c r="FI16" s="314"/>
      <c r="FJ16" s="314"/>
      <c r="FK16" s="314"/>
      <c r="FL16" s="314"/>
      <c r="FM16" s="314"/>
      <c r="FN16" s="314"/>
      <c r="FO16" s="314"/>
      <c r="FP16" s="314"/>
      <c r="FQ16" s="314"/>
      <c r="FR16" s="314"/>
      <c r="FS16" s="314"/>
      <c r="FT16" s="314"/>
      <c r="FU16" s="314"/>
      <c r="FV16" s="314"/>
      <c r="FW16" s="314"/>
      <c r="FX16" s="314"/>
      <c r="FY16" s="314"/>
      <c r="FZ16" s="314"/>
      <c r="GA16" s="314"/>
      <c r="GB16" s="314"/>
      <c r="GC16" s="314"/>
      <c r="GD16" s="314"/>
      <c r="GE16" s="314"/>
      <c r="GF16" s="314"/>
      <c r="GG16" s="314"/>
      <c r="GH16" s="314"/>
      <c r="GI16" s="314"/>
      <c r="GJ16" s="314"/>
      <c r="GK16" s="314"/>
      <c r="GL16" s="314"/>
      <c r="GM16" s="314"/>
      <c r="GN16" s="314"/>
      <c r="GO16" s="314"/>
      <c r="GP16" s="314"/>
      <c r="GQ16" s="314"/>
      <c r="GR16" s="314"/>
      <c r="GS16" s="314"/>
      <c r="GT16" s="314"/>
      <c r="GU16" s="314"/>
      <c r="GV16" s="314"/>
      <c r="GW16" s="314"/>
      <c r="GX16" s="314"/>
      <c r="GY16" s="314"/>
      <c r="GZ16" s="314"/>
      <c r="HA16" s="314"/>
      <c r="HB16" s="314"/>
      <c r="HC16" s="314"/>
      <c r="HD16" s="314"/>
      <c r="HE16" s="314"/>
      <c r="HF16" s="314"/>
      <c r="HG16" s="314"/>
      <c r="HH16" s="314"/>
      <c r="HI16" s="314"/>
      <c r="HJ16" s="314"/>
      <c r="HK16" s="314"/>
      <c r="HL16" s="314"/>
      <c r="HM16" s="314"/>
      <c r="HN16" s="314"/>
      <c r="HO16" s="314"/>
      <c r="HP16" s="314"/>
      <c r="HQ16" s="314"/>
      <c r="HR16" s="314"/>
      <c r="HS16" s="314"/>
      <c r="HT16" s="314"/>
      <c r="HU16" s="314"/>
    </row>
    <row r="17" ht="18.75" spans="1:229">
      <c r="A17" s="289" t="s">
        <v>4535</v>
      </c>
      <c r="B17" s="289"/>
      <c r="C17" s="289"/>
      <c r="D17" s="290"/>
      <c r="E17" s="290"/>
      <c r="F17" s="290"/>
      <c r="G17" s="290"/>
      <c r="H17" s="290"/>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311"/>
      <c r="AK17" s="311"/>
      <c r="AL17" s="311"/>
      <c r="AM17" s="311"/>
      <c r="AN17" s="311"/>
      <c r="AO17" s="314"/>
      <c r="AP17" s="314"/>
      <c r="AQ17" s="314"/>
      <c r="AR17" s="314"/>
      <c r="AS17" s="314"/>
      <c r="AT17" s="314"/>
      <c r="AU17" s="314"/>
      <c r="AV17" s="314"/>
      <c r="AW17" s="314"/>
      <c r="AX17" s="314"/>
      <c r="AY17" s="314"/>
      <c r="AZ17" s="314"/>
      <c r="BA17" s="314"/>
      <c r="BB17" s="314"/>
      <c r="BC17" s="314"/>
      <c r="BD17" s="314"/>
      <c r="BE17" s="314"/>
      <c r="BF17" s="314"/>
      <c r="BG17" s="314"/>
      <c r="BH17" s="314"/>
      <c r="BI17" s="314"/>
      <c r="BJ17" s="314"/>
      <c r="BK17" s="314"/>
      <c r="BL17" s="314"/>
      <c r="BM17" s="314"/>
      <c r="BN17" s="314"/>
      <c r="BO17" s="314"/>
      <c r="BP17" s="314"/>
      <c r="BQ17" s="314"/>
      <c r="BR17" s="314"/>
      <c r="BS17" s="314"/>
      <c r="BT17" s="314"/>
      <c r="BU17" s="314"/>
      <c r="BV17" s="314"/>
      <c r="BW17" s="314"/>
      <c r="BX17" s="314"/>
      <c r="BY17" s="314"/>
      <c r="BZ17" s="314"/>
      <c r="CA17" s="314"/>
      <c r="CB17" s="314"/>
      <c r="CC17" s="314"/>
      <c r="CD17" s="314"/>
      <c r="CE17" s="314"/>
      <c r="CF17" s="314"/>
      <c r="CG17" s="314"/>
      <c r="CH17" s="314"/>
      <c r="CI17" s="314"/>
      <c r="CJ17" s="314"/>
      <c r="CK17" s="314"/>
      <c r="CL17" s="314"/>
      <c r="CM17" s="314"/>
      <c r="CN17" s="314"/>
      <c r="CO17" s="314"/>
      <c r="CP17" s="314"/>
      <c r="CQ17" s="314"/>
      <c r="CR17" s="314"/>
      <c r="CS17" s="314"/>
      <c r="CT17" s="314"/>
      <c r="CU17" s="314"/>
      <c r="CV17" s="314"/>
      <c r="CW17" s="314"/>
      <c r="CX17" s="314"/>
      <c r="CY17" s="314"/>
      <c r="CZ17" s="314"/>
      <c r="DA17" s="314"/>
      <c r="DB17" s="314"/>
      <c r="DC17" s="314"/>
      <c r="DD17" s="314"/>
      <c r="DE17" s="314"/>
      <c r="DF17" s="314"/>
      <c r="DG17" s="314"/>
      <c r="DH17" s="314"/>
      <c r="DI17" s="314"/>
      <c r="DJ17" s="314"/>
      <c r="DK17" s="314"/>
      <c r="DL17" s="314"/>
      <c r="DM17" s="314"/>
      <c r="DN17" s="314"/>
      <c r="DO17" s="314"/>
      <c r="DP17" s="314"/>
      <c r="DQ17" s="314"/>
      <c r="DR17" s="314"/>
      <c r="DS17" s="314"/>
      <c r="DT17" s="314"/>
      <c r="DU17" s="314"/>
      <c r="DV17" s="314"/>
      <c r="DW17" s="314"/>
      <c r="DX17" s="314"/>
      <c r="DY17" s="314"/>
      <c r="DZ17" s="314"/>
      <c r="EA17" s="314"/>
      <c r="EB17" s="314"/>
      <c r="EC17" s="314"/>
      <c r="ED17" s="314"/>
      <c r="EE17" s="314"/>
      <c r="EF17" s="314"/>
      <c r="EG17" s="314"/>
      <c r="EH17" s="314"/>
      <c r="EI17" s="314"/>
      <c r="EJ17" s="314"/>
      <c r="EK17" s="314"/>
      <c r="EL17" s="314"/>
      <c r="EM17" s="314"/>
      <c r="EN17" s="314"/>
      <c r="EO17" s="314"/>
      <c r="EP17" s="314"/>
      <c r="EQ17" s="314"/>
      <c r="ER17" s="314"/>
      <c r="ES17" s="314"/>
      <c r="ET17" s="314"/>
      <c r="EU17" s="314"/>
      <c r="EV17" s="314"/>
      <c r="EW17" s="314"/>
      <c r="EX17" s="314"/>
      <c r="EY17" s="314"/>
      <c r="EZ17" s="314"/>
      <c r="FA17" s="314"/>
      <c r="FB17" s="314"/>
      <c r="FC17" s="314"/>
      <c r="FD17" s="314"/>
      <c r="FE17" s="314"/>
      <c r="FF17" s="314"/>
      <c r="FG17" s="314"/>
      <c r="FH17" s="314"/>
      <c r="FI17" s="314"/>
      <c r="FJ17" s="314"/>
      <c r="FK17" s="314"/>
      <c r="FL17" s="314"/>
      <c r="FM17" s="314"/>
      <c r="FN17" s="314"/>
      <c r="FO17" s="314"/>
      <c r="FP17" s="314"/>
      <c r="FQ17" s="314"/>
      <c r="FR17" s="314"/>
      <c r="FS17" s="314"/>
      <c r="FT17" s="314"/>
      <c r="FU17" s="314"/>
      <c r="FV17" s="314"/>
      <c r="FW17" s="314"/>
      <c r="FX17" s="314"/>
      <c r="FY17" s="314"/>
      <c r="FZ17" s="314"/>
      <c r="GA17" s="314"/>
      <c r="GB17" s="314"/>
      <c r="GC17" s="314"/>
      <c r="GD17" s="314"/>
      <c r="GE17" s="314"/>
      <c r="GF17" s="314"/>
      <c r="GG17" s="314"/>
      <c r="GH17" s="314"/>
      <c r="GI17" s="314"/>
      <c r="GJ17" s="314"/>
      <c r="GK17" s="314"/>
      <c r="GL17" s="314"/>
      <c r="GM17" s="314"/>
      <c r="GN17" s="314"/>
      <c r="GO17" s="314"/>
      <c r="GP17" s="314"/>
      <c r="GQ17" s="314"/>
      <c r="GR17" s="314"/>
      <c r="GS17" s="314"/>
      <c r="GT17" s="314"/>
      <c r="GU17" s="314"/>
      <c r="GV17" s="314"/>
      <c r="GW17" s="314"/>
      <c r="GX17" s="314"/>
      <c r="GY17" s="314"/>
      <c r="GZ17" s="314"/>
      <c r="HA17" s="314"/>
      <c r="HB17" s="314"/>
      <c r="HC17" s="314"/>
      <c r="HD17" s="314"/>
      <c r="HE17" s="314"/>
      <c r="HF17" s="314"/>
      <c r="HG17" s="314"/>
      <c r="HH17" s="314"/>
      <c r="HI17" s="314"/>
      <c r="HJ17" s="314"/>
      <c r="HK17" s="314"/>
      <c r="HL17" s="314"/>
      <c r="HM17" s="314"/>
      <c r="HN17" s="314"/>
      <c r="HO17" s="314"/>
      <c r="HP17" s="314"/>
      <c r="HQ17" s="314"/>
      <c r="HR17" s="314"/>
      <c r="HS17" s="314"/>
      <c r="HT17" s="314"/>
      <c r="HU17" s="314"/>
    </row>
    <row r="18" spans="1:229">
      <c r="A18" s="291" t="s">
        <v>4512</v>
      </c>
      <c r="B18" s="291"/>
      <c r="C18" s="291"/>
      <c r="D18" s="291"/>
      <c r="E18" s="292"/>
      <c r="F18" s="292"/>
      <c r="G18" s="292"/>
      <c r="H18" s="293"/>
      <c r="I18" s="311"/>
      <c r="J18" s="311"/>
      <c r="K18" s="311"/>
      <c r="L18" s="311"/>
      <c r="M18" s="311"/>
      <c r="N18" s="311"/>
      <c r="O18" s="311"/>
      <c r="P18" s="311"/>
      <c r="Q18" s="311"/>
      <c r="R18" s="311"/>
      <c r="S18" s="311"/>
      <c r="T18" s="311"/>
      <c r="U18" s="311"/>
      <c r="V18" s="311"/>
      <c r="W18" s="311"/>
      <c r="X18" s="311"/>
      <c r="Y18" s="311"/>
      <c r="Z18" s="311"/>
      <c r="AA18" s="311"/>
      <c r="AB18" s="311"/>
      <c r="AC18" s="311"/>
      <c r="AD18" s="311"/>
      <c r="AE18" s="311"/>
      <c r="AF18" s="311"/>
      <c r="AG18" s="311"/>
      <c r="AH18" s="311"/>
      <c r="AI18" s="311"/>
      <c r="AJ18" s="311"/>
      <c r="AK18" s="311"/>
      <c r="AL18" s="311"/>
      <c r="AM18" s="311"/>
      <c r="AN18" s="311"/>
      <c r="AO18" s="314"/>
      <c r="AP18" s="314"/>
      <c r="AQ18" s="314"/>
      <c r="AR18" s="314"/>
      <c r="AS18" s="314"/>
      <c r="AT18" s="314"/>
      <c r="AU18" s="314"/>
      <c r="AV18" s="314"/>
      <c r="AW18" s="314"/>
      <c r="AX18" s="314"/>
      <c r="AY18" s="314"/>
      <c r="AZ18" s="314"/>
      <c r="BA18" s="314"/>
      <c r="BB18" s="314"/>
      <c r="BC18" s="314"/>
      <c r="BD18" s="314"/>
      <c r="BE18" s="314"/>
      <c r="BF18" s="314"/>
      <c r="BG18" s="314"/>
      <c r="BH18" s="314"/>
      <c r="BI18" s="314"/>
      <c r="BJ18" s="314"/>
      <c r="BK18" s="314"/>
      <c r="BL18" s="314"/>
      <c r="BM18" s="314"/>
      <c r="BN18" s="314"/>
      <c r="BO18" s="314"/>
      <c r="BP18" s="314"/>
      <c r="BQ18" s="314"/>
      <c r="BR18" s="314"/>
      <c r="BS18" s="314"/>
      <c r="BT18" s="314"/>
      <c r="BU18" s="314"/>
      <c r="BV18" s="314"/>
      <c r="BW18" s="314"/>
      <c r="BX18" s="314"/>
      <c r="BY18" s="314"/>
      <c r="BZ18" s="314"/>
      <c r="CA18" s="314"/>
      <c r="CB18" s="314"/>
      <c r="CC18" s="314"/>
      <c r="CD18" s="314"/>
      <c r="CE18" s="314"/>
      <c r="CF18" s="314"/>
      <c r="CG18" s="314"/>
      <c r="CH18" s="314"/>
      <c r="CI18" s="314"/>
      <c r="CJ18" s="314"/>
      <c r="CK18" s="314"/>
      <c r="CL18" s="314"/>
      <c r="CM18" s="314"/>
      <c r="CN18" s="314"/>
      <c r="CO18" s="314"/>
      <c r="CP18" s="314"/>
      <c r="CQ18" s="314"/>
      <c r="CR18" s="314"/>
      <c r="CS18" s="314"/>
      <c r="CT18" s="314"/>
      <c r="CU18" s="314"/>
      <c r="CV18" s="314"/>
      <c r="CW18" s="314"/>
      <c r="CX18" s="314"/>
      <c r="CY18" s="314"/>
      <c r="CZ18" s="314"/>
      <c r="DA18" s="314"/>
      <c r="DB18" s="314"/>
      <c r="DC18" s="314"/>
      <c r="DD18" s="314"/>
      <c r="DE18" s="314"/>
      <c r="DF18" s="314"/>
      <c r="DG18" s="314"/>
      <c r="DH18" s="314"/>
      <c r="DI18" s="314"/>
      <c r="DJ18" s="314"/>
      <c r="DK18" s="314"/>
      <c r="DL18" s="314"/>
      <c r="DM18" s="314"/>
      <c r="DN18" s="314"/>
      <c r="DO18" s="314"/>
      <c r="DP18" s="314"/>
      <c r="DQ18" s="314"/>
      <c r="DR18" s="314"/>
      <c r="DS18" s="314"/>
      <c r="DT18" s="314"/>
      <c r="DU18" s="314"/>
      <c r="DV18" s="314"/>
      <c r="DW18" s="314"/>
      <c r="DX18" s="314"/>
      <c r="DY18" s="314"/>
      <c r="DZ18" s="314"/>
      <c r="EA18" s="314"/>
      <c r="EB18" s="314"/>
      <c r="EC18" s="314"/>
      <c r="ED18" s="314"/>
      <c r="EE18" s="314"/>
      <c r="EF18" s="314"/>
      <c r="EG18" s="314"/>
      <c r="EH18" s="314"/>
      <c r="EI18" s="314"/>
      <c r="EJ18" s="314"/>
      <c r="EK18" s="314"/>
      <c r="EL18" s="314"/>
      <c r="EM18" s="314"/>
      <c r="EN18" s="314"/>
      <c r="EO18" s="314"/>
      <c r="EP18" s="314"/>
      <c r="EQ18" s="314"/>
      <c r="ER18" s="314"/>
      <c r="ES18" s="314"/>
      <c r="ET18" s="314"/>
      <c r="EU18" s="314"/>
      <c r="EV18" s="314"/>
      <c r="EW18" s="314"/>
      <c r="EX18" s="314"/>
      <c r="EY18" s="314"/>
      <c r="EZ18" s="314"/>
      <c r="FA18" s="314"/>
      <c r="FB18" s="314"/>
      <c r="FC18" s="314"/>
      <c r="FD18" s="314"/>
      <c r="FE18" s="314"/>
      <c r="FF18" s="314"/>
      <c r="FG18" s="314"/>
      <c r="FH18" s="314"/>
      <c r="FI18" s="314"/>
      <c r="FJ18" s="314"/>
      <c r="FK18" s="314"/>
      <c r="FL18" s="314"/>
      <c r="FM18" s="314"/>
      <c r="FN18" s="314"/>
      <c r="FO18" s="314"/>
      <c r="FP18" s="314"/>
      <c r="FQ18" s="314"/>
      <c r="FR18" s="314"/>
      <c r="FS18" s="314"/>
      <c r="FT18" s="314"/>
      <c r="FU18" s="314"/>
      <c r="FV18" s="314"/>
      <c r="FW18" s="314"/>
      <c r="FX18" s="314"/>
      <c r="FY18" s="314"/>
      <c r="FZ18" s="314"/>
      <c r="GA18" s="314"/>
      <c r="GB18" s="314"/>
      <c r="GC18" s="314"/>
      <c r="GD18" s="314"/>
      <c r="GE18" s="314"/>
      <c r="GF18" s="314"/>
      <c r="GG18" s="314"/>
      <c r="GH18" s="314"/>
      <c r="GI18" s="314"/>
      <c r="GJ18" s="314"/>
      <c r="GK18" s="314"/>
      <c r="GL18" s="314"/>
      <c r="GM18" s="314"/>
      <c r="GN18" s="314"/>
      <c r="GO18" s="314"/>
      <c r="GP18" s="314"/>
      <c r="GQ18" s="314"/>
      <c r="GR18" s="314"/>
      <c r="GS18" s="314"/>
      <c r="GT18" s="314"/>
      <c r="GU18" s="314"/>
      <c r="GV18" s="314"/>
      <c r="GW18" s="314"/>
      <c r="GX18" s="314"/>
      <c r="GY18" s="314"/>
      <c r="GZ18" s="314"/>
      <c r="HA18" s="314"/>
      <c r="HB18" s="314"/>
      <c r="HC18" s="314"/>
      <c r="HD18" s="314"/>
      <c r="HE18" s="314"/>
      <c r="HF18" s="314"/>
      <c r="HG18" s="314"/>
      <c r="HH18" s="314"/>
      <c r="HI18" s="314"/>
      <c r="HJ18" s="314"/>
      <c r="HK18" s="314"/>
      <c r="HL18" s="314"/>
      <c r="HM18" s="314"/>
      <c r="HN18" s="314"/>
      <c r="HO18" s="314"/>
      <c r="HP18" s="314"/>
      <c r="HQ18" s="314"/>
      <c r="HR18" s="314"/>
      <c r="HS18" s="314"/>
      <c r="HT18" s="314"/>
      <c r="HU18" s="314"/>
    </row>
    <row r="19" spans="1:229">
      <c r="A19" s="294" t="s">
        <v>4536</v>
      </c>
      <c r="B19" s="294"/>
      <c r="C19" s="294"/>
      <c r="D19" s="292"/>
      <c r="E19" s="292"/>
      <c r="F19" s="292"/>
      <c r="G19" s="292"/>
      <c r="H19" s="293"/>
      <c r="I19" s="311"/>
      <c r="J19" s="311"/>
      <c r="K19" s="311"/>
      <c r="L19" s="311"/>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311"/>
      <c r="AK19" s="311"/>
      <c r="AL19" s="311"/>
      <c r="AM19" s="311"/>
      <c r="AN19" s="311"/>
      <c r="AO19" s="314"/>
      <c r="AP19" s="314"/>
      <c r="AQ19" s="314"/>
      <c r="AR19" s="314"/>
      <c r="AS19" s="314"/>
      <c r="AT19" s="314"/>
      <c r="AU19" s="314"/>
      <c r="AV19" s="314"/>
      <c r="AW19" s="314"/>
      <c r="AX19" s="314"/>
      <c r="AY19" s="314"/>
      <c r="AZ19" s="314"/>
      <c r="BA19" s="314"/>
      <c r="BB19" s="314"/>
      <c r="BC19" s="314"/>
      <c r="BD19" s="314"/>
      <c r="BE19" s="314"/>
      <c r="BF19" s="314"/>
      <c r="BG19" s="314"/>
      <c r="BH19" s="314"/>
      <c r="BI19" s="314"/>
      <c r="BJ19" s="314"/>
      <c r="BK19" s="314"/>
      <c r="BL19" s="314"/>
      <c r="BM19" s="314"/>
      <c r="BN19" s="314"/>
      <c r="BO19" s="314"/>
      <c r="BP19" s="314"/>
      <c r="BQ19" s="314"/>
      <c r="BR19" s="314"/>
      <c r="BS19" s="314"/>
      <c r="BT19" s="314"/>
      <c r="BU19" s="314"/>
      <c r="BV19" s="314"/>
      <c r="BW19" s="314"/>
      <c r="BX19" s="314"/>
      <c r="BY19" s="314"/>
      <c r="BZ19" s="314"/>
      <c r="CA19" s="314"/>
      <c r="CB19" s="314"/>
      <c r="CC19" s="314"/>
      <c r="CD19" s="314"/>
      <c r="CE19" s="314"/>
      <c r="CF19" s="314"/>
      <c r="CG19" s="314"/>
      <c r="CH19" s="314"/>
      <c r="CI19" s="314"/>
      <c r="CJ19" s="314"/>
      <c r="CK19" s="314"/>
      <c r="CL19" s="314"/>
      <c r="CM19" s="314"/>
      <c r="CN19" s="314"/>
      <c r="CO19" s="314"/>
      <c r="CP19" s="314"/>
      <c r="CQ19" s="314"/>
      <c r="CR19" s="314"/>
      <c r="CS19" s="314"/>
      <c r="CT19" s="314"/>
      <c r="CU19" s="314"/>
      <c r="CV19" s="314"/>
      <c r="CW19" s="314"/>
      <c r="CX19" s="314"/>
      <c r="CY19" s="314"/>
      <c r="CZ19" s="314"/>
      <c r="DA19" s="314"/>
      <c r="DB19" s="314"/>
      <c r="DC19" s="314"/>
      <c r="DD19" s="314"/>
      <c r="DE19" s="314"/>
      <c r="DF19" s="314"/>
      <c r="DG19" s="314"/>
      <c r="DH19" s="314"/>
      <c r="DI19" s="314"/>
      <c r="DJ19" s="314"/>
      <c r="DK19" s="314"/>
      <c r="DL19" s="314"/>
      <c r="DM19" s="314"/>
      <c r="DN19" s="314"/>
      <c r="DO19" s="314"/>
      <c r="DP19" s="314"/>
      <c r="DQ19" s="314"/>
      <c r="DR19" s="314"/>
      <c r="DS19" s="314"/>
      <c r="DT19" s="314"/>
      <c r="DU19" s="314"/>
      <c r="DV19" s="314"/>
      <c r="DW19" s="314"/>
      <c r="DX19" s="314"/>
      <c r="DY19" s="314"/>
      <c r="DZ19" s="314"/>
      <c r="EA19" s="314"/>
      <c r="EB19" s="314"/>
      <c r="EC19" s="314"/>
      <c r="ED19" s="314"/>
      <c r="EE19" s="314"/>
      <c r="EF19" s="314"/>
      <c r="EG19" s="314"/>
      <c r="EH19" s="314"/>
      <c r="EI19" s="314"/>
      <c r="EJ19" s="314"/>
      <c r="EK19" s="314"/>
      <c r="EL19" s="314"/>
      <c r="EM19" s="314"/>
      <c r="EN19" s="314"/>
      <c r="EO19" s="314"/>
      <c r="EP19" s="314"/>
      <c r="EQ19" s="314"/>
      <c r="ER19" s="314"/>
      <c r="ES19" s="314"/>
      <c r="ET19" s="314"/>
      <c r="EU19" s="314"/>
      <c r="EV19" s="314"/>
      <c r="EW19" s="314"/>
      <c r="EX19" s="314"/>
      <c r="EY19" s="314"/>
      <c r="EZ19" s="314"/>
      <c r="FA19" s="314"/>
      <c r="FB19" s="314"/>
      <c r="FC19" s="314"/>
      <c r="FD19" s="314"/>
      <c r="FE19" s="314"/>
      <c r="FF19" s="314"/>
      <c r="FG19" s="314"/>
      <c r="FH19" s="314"/>
      <c r="FI19" s="314"/>
      <c r="FJ19" s="314"/>
      <c r="FK19" s="314"/>
      <c r="FL19" s="314"/>
      <c r="FM19" s="314"/>
      <c r="FN19" s="314"/>
      <c r="FO19" s="314"/>
      <c r="FP19" s="314"/>
      <c r="FQ19" s="314"/>
      <c r="FR19" s="314"/>
      <c r="FS19" s="314"/>
      <c r="FT19" s="314"/>
      <c r="FU19" s="314"/>
      <c r="FV19" s="314"/>
      <c r="FW19" s="314"/>
      <c r="FX19" s="314"/>
      <c r="FY19" s="314"/>
      <c r="FZ19" s="314"/>
      <c r="GA19" s="314"/>
      <c r="GB19" s="314"/>
      <c r="GC19" s="314"/>
      <c r="GD19" s="314"/>
      <c r="GE19" s="314"/>
      <c r="GF19" s="314"/>
      <c r="GG19" s="314"/>
      <c r="GH19" s="314"/>
      <c r="GI19" s="314"/>
      <c r="GJ19" s="314"/>
      <c r="GK19" s="314"/>
      <c r="GL19" s="314"/>
      <c r="GM19" s="314"/>
      <c r="GN19" s="314"/>
      <c r="GO19" s="314"/>
      <c r="GP19" s="314"/>
      <c r="GQ19" s="314"/>
      <c r="GR19" s="314"/>
      <c r="GS19" s="314"/>
      <c r="GT19" s="314"/>
      <c r="GU19" s="314"/>
      <c r="GV19" s="314"/>
      <c r="GW19" s="314"/>
      <c r="GX19" s="314"/>
      <c r="GY19" s="314"/>
      <c r="GZ19" s="314"/>
      <c r="HA19" s="314"/>
      <c r="HB19" s="314"/>
      <c r="HC19" s="314"/>
      <c r="HD19" s="314"/>
      <c r="HE19" s="314"/>
      <c r="HF19" s="314"/>
      <c r="HG19" s="314"/>
      <c r="HH19" s="314"/>
      <c r="HI19" s="314"/>
      <c r="HJ19" s="314"/>
      <c r="HK19" s="314"/>
      <c r="HL19" s="314"/>
      <c r="HM19" s="314"/>
      <c r="HN19" s="314"/>
      <c r="HO19" s="314"/>
      <c r="HP19" s="314"/>
      <c r="HQ19" s="314"/>
      <c r="HR19" s="314"/>
      <c r="HS19" s="314"/>
      <c r="HT19" s="314"/>
      <c r="HU19" s="314"/>
    </row>
    <row r="20" spans="1:229">
      <c r="A20" s="295" t="s">
        <v>4537</v>
      </c>
      <c r="B20" s="296"/>
      <c r="C20" s="296"/>
      <c r="D20" s="296"/>
      <c r="E20" s="296"/>
      <c r="F20" s="296"/>
      <c r="G20" s="296"/>
      <c r="H20" s="296"/>
      <c r="I20" s="311"/>
      <c r="J20" s="311"/>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11"/>
      <c r="AM20" s="311"/>
      <c r="AN20" s="311"/>
      <c r="AO20" s="314"/>
      <c r="AP20" s="314"/>
      <c r="AQ20" s="314"/>
      <c r="AR20" s="314"/>
      <c r="AS20" s="314"/>
      <c r="AT20" s="314"/>
      <c r="AU20" s="314"/>
      <c r="AV20" s="314"/>
      <c r="AW20" s="314"/>
      <c r="AX20" s="314"/>
      <c r="AY20" s="314"/>
      <c r="AZ20" s="314"/>
      <c r="BA20" s="314"/>
      <c r="BB20" s="314"/>
      <c r="BC20" s="314"/>
      <c r="BD20" s="314"/>
      <c r="BE20" s="314"/>
      <c r="BF20" s="314"/>
      <c r="BG20" s="314"/>
      <c r="BH20" s="314"/>
      <c r="BI20" s="314"/>
      <c r="BJ20" s="314"/>
      <c r="BK20" s="314"/>
      <c r="BL20" s="314"/>
      <c r="BM20" s="314"/>
      <c r="BN20" s="314"/>
      <c r="BO20" s="314"/>
      <c r="BP20" s="314"/>
      <c r="BQ20" s="314"/>
      <c r="BR20" s="314"/>
      <c r="BS20" s="314"/>
      <c r="BT20" s="314"/>
      <c r="BU20" s="314"/>
      <c r="BV20" s="314"/>
      <c r="BW20" s="314"/>
      <c r="BX20" s="314"/>
      <c r="BY20" s="314"/>
      <c r="BZ20" s="314"/>
      <c r="CA20" s="314"/>
      <c r="CB20" s="314"/>
      <c r="CC20" s="314"/>
      <c r="CD20" s="314"/>
      <c r="CE20" s="314"/>
      <c r="CF20" s="314"/>
      <c r="CG20" s="314"/>
      <c r="CH20" s="314"/>
      <c r="CI20" s="314"/>
      <c r="CJ20" s="314"/>
      <c r="CK20" s="314"/>
      <c r="CL20" s="314"/>
      <c r="CM20" s="314"/>
      <c r="CN20" s="314"/>
      <c r="CO20" s="314"/>
      <c r="CP20" s="314"/>
      <c r="CQ20" s="314"/>
      <c r="CR20" s="314"/>
      <c r="CS20" s="314"/>
      <c r="CT20" s="314"/>
      <c r="CU20" s="314"/>
      <c r="CV20" s="314"/>
      <c r="CW20" s="314"/>
      <c r="CX20" s="314"/>
      <c r="CY20" s="314"/>
      <c r="CZ20" s="314"/>
      <c r="DA20" s="314"/>
      <c r="DB20" s="314"/>
      <c r="DC20" s="314"/>
      <c r="DD20" s="314"/>
      <c r="DE20" s="314"/>
      <c r="DF20" s="314"/>
      <c r="DG20" s="314"/>
      <c r="DH20" s="314"/>
      <c r="DI20" s="314"/>
      <c r="DJ20" s="314"/>
      <c r="DK20" s="314"/>
      <c r="DL20" s="314"/>
      <c r="DM20" s="314"/>
      <c r="DN20" s="314"/>
      <c r="DO20" s="314"/>
      <c r="DP20" s="314"/>
      <c r="DQ20" s="314"/>
      <c r="DR20" s="314"/>
      <c r="DS20" s="314"/>
      <c r="DT20" s="314"/>
      <c r="DU20" s="314"/>
      <c r="DV20" s="314"/>
      <c r="DW20" s="314"/>
      <c r="DX20" s="314"/>
      <c r="DY20" s="314"/>
      <c r="DZ20" s="314"/>
      <c r="EA20" s="314"/>
      <c r="EB20" s="314"/>
      <c r="EC20" s="314"/>
      <c r="ED20" s="314"/>
      <c r="EE20" s="314"/>
      <c r="EF20" s="314"/>
      <c r="EG20" s="314"/>
      <c r="EH20" s="314"/>
      <c r="EI20" s="314"/>
      <c r="EJ20" s="314"/>
      <c r="EK20" s="314"/>
      <c r="EL20" s="314"/>
      <c r="EM20" s="314"/>
      <c r="EN20" s="314"/>
      <c r="EO20" s="314"/>
      <c r="EP20" s="314"/>
      <c r="EQ20" s="314"/>
      <c r="ER20" s="314"/>
      <c r="ES20" s="314"/>
      <c r="ET20" s="314"/>
      <c r="EU20" s="314"/>
      <c r="EV20" s="314"/>
      <c r="EW20" s="314"/>
      <c r="EX20" s="314"/>
      <c r="EY20" s="314"/>
      <c r="EZ20" s="314"/>
      <c r="FA20" s="314"/>
      <c r="FB20" s="314"/>
      <c r="FC20" s="314"/>
      <c r="FD20" s="314"/>
      <c r="FE20" s="314"/>
      <c r="FF20" s="314"/>
      <c r="FG20" s="314"/>
      <c r="FH20" s="314"/>
      <c r="FI20" s="314"/>
      <c r="FJ20" s="314"/>
      <c r="FK20" s="314"/>
      <c r="FL20" s="314"/>
      <c r="FM20" s="314"/>
      <c r="FN20" s="314"/>
      <c r="FO20" s="314"/>
      <c r="FP20" s="314"/>
      <c r="FQ20" s="314"/>
      <c r="FR20" s="314"/>
      <c r="FS20" s="314"/>
      <c r="FT20" s="314"/>
      <c r="FU20" s="314"/>
      <c r="FV20" s="314"/>
      <c r="FW20" s="314"/>
      <c r="FX20" s="314"/>
      <c r="FY20" s="314"/>
      <c r="FZ20" s="314"/>
      <c r="GA20" s="314"/>
      <c r="GB20" s="314"/>
      <c r="GC20" s="314"/>
      <c r="GD20" s="314"/>
      <c r="GE20" s="314"/>
      <c r="GF20" s="314"/>
      <c r="GG20" s="314"/>
      <c r="GH20" s="314"/>
      <c r="GI20" s="314"/>
      <c r="GJ20" s="314"/>
      <c r="GK20" s="314"/>
      <c r="GL20" s="314"/>
      <c r="GM20" s="314"/>
      <c r="GN20" s="314"/>
      <c r="GO20" s="314"/>
      <c r="GP20" s="314"/>
      <c r="GQ20" s="314"/>
      <c r="GR20" s="314"/>
      <c r="GS20" s="314"/>
      <c r="GT20" s="314"/>
      <c r="GU20" s="314"/>
      <c r="GV20" s="314"/>
      <c r="GW20" s="314"/>
      <c r="GX20" s="314"/>
      <c r="GY20" s="314"/>
      <c r="GZ20" s="314"/>
      <c r="HA20" s="314"/>
      <c r="HB20" s="314"/>
      <c r="HC20" s="314"/>
      <c r="HD20" s="314"/>
      <c r="HE20" s="314"/>
      <c r="HF20" s="314"/>
      <c r="HG20" s="314"/>
      <c r="HH20" s="314"/>
      <c r="HI20" s="314"/>
      <c r="HJ20" s="314"/>
      <c r="HK20" s="314"/>
      <c r="HL20" s="314"/>
      <c r="HM20" s="314"/>
      <c r="HN20" s="314"/>
      <c r="HO20" s="314"/>
      <c r="HP20" s="314"/>
      <c r="HQ20" s="314"/>
      <c r="HR20" s="314"/>
      <c r="HS20" s="314"/>
      <c r="HT20" s="314"/>
      <c r="HU20" s="314"/>
    </row>
    <row r="21" ht="18.75" spans="1:229">
      <c r="A21" s="297" t="s">
        <v>4538</v>
      </c>
      <c r="B21" s="297"/>
      <c r="C21" s="297"/>
      <c r="D21" s="297"/>
      <c r="E21" s="297"/>
      <c r="F21" s="297"/>
      <c r="G21" s="297"/>
      <c r="H21" s="298"/>
      <c r="I21" s="311"/>
      <c r="J21" s="311"/>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314"/>
      <c r="AP21" s="314"/>
      <c r="AQ21" s="314"/>
      <c r="AR21" s="314"/>
      <c r="AS21" s="314"/>
      <c r="AT21" s="314"/>
      <c r="AU21" s="314"/>
      <c r="AV21" s="314"/>
      <c r="AW21" s="314"/>
      <c r="AX21" s="314"/>
      <c r="AY21" s="314"/>
      <c r="AZ21" s="314"/>
      <c r="BA21" s="314"/>
      <c r="BB21" s="314"/>
      <c r="BC21" s="314"/>
      <c r="BD21" s="314"/>
      <c r="BE21" s="314"/>
      <c r="BF21" s="314"/>
      <c r="BG21" s="314"/>
      <c r="BH21" s="314"/>
      <c r="BI21" s="314"/>
      <c r="BJ21" s="314"/>
      <c r="BK21" s="314"/>
      <c r="BL21" s="314"/>
      <c r="BM21" s="314"/>
      <c r="BN21" s="314"/>
      <c r="BO21" s="314"/>
      <c r="BP21" s="314"/>
      <c r="BQ21" s="314"/>
      <c r="BR21" s="314"/>
      <c r="BS21" s="314"/>
      <c r="BT21" s="314"/>
      <c r="BU21" s="314"/>
      <c r="BV21" s="314"/>
      <c r="BW21" s="314"/>
      <c r="BX21" s="314"/>
      <c r="BY21" s="314"/>
      <c r="BZ21" s="314"/>
      <c r="CA21" s="314"/>
      <c r="CB21" s="314"/>
      <c r="CC21" s="314"/>
      <c r="CD21" s="314"/>
      <c r="CE21" s="314"/>
      <c r="CF21" s="314"/>
      <c r="CG21" s="314"/>
      <c r="CH21" s="314"/>
      <c r="CI21" s="314"/>
      <c r="CJ21" s="314"/>
      <c r="CK21" s="314"/>
      <c r="CL21" s="314"/>
      <c r="CM21" s="314"/>
      <c r="CN21" s="314"/>
      <c r="CO21" s="314"/>
      <c r="CP21" s="314"/>
      <c r="CQ21" s="314"/>
      <c r="CR21" s="314"/>
      <c r="CS21" s="314"/>
      <c r="CT21" s="314"/>
      <c r="CU21" s="314"/>
      <c r="CV21" s="314"/>
      <c r="CW21" s="314"/>
      <c r="CX21" s="314"/>
      <c r="CY21" s="314"/>
      <c r="CZ21" s="314"/>
      <c r="DA21" s="314"/>
      <c r="DB21" s="314"/>
      <c r="DC21" s="314"/>
      <c r="DD21" s="314"/>
      <c r="DE21" s="314"/>
      <c r="DF21" s="314"/>
      <c r="DG21" s="314"/>
      <c r="DH21" s="314"/>
      <c r="DI21" s="314"/>
      <c r="DJ21" s="314"/>
      <c r="DK21" s="314"/>
      <c r="DL21" s="314"/>
      <c r="DM21" s="314"/>
      <c r="DN21" s="314"/>
      <c r="DO21" s="314"/>
      <c r="DP21" s="314"/>
      <c r="DQ21" s="314"/>
      <c r="DR21" s="314"/>
      <c r="DS21" s="314"/>
      <c r="DT21" s="314"/>
      <c r="DU21" s="314"/>
      <c r="DV21" s="314"/>
      <c r="DW21" s="314"/>
      <c r="DX21" s="314"/>
      <c r="DY21" s="314"/>
      <c r="DZ21" s="314"/>
      <c r="EA21" s="314"/>
      <c r="EB21" s="314"/>
      <c r="EC21" s="314"/>
      <c r="ED21" s="314"/>
      <c r="EE21" s="314"/>
      <c r="EF21" s="314"/>
      <c r="EG21" s="314"/>
      <c r="EH21" s="314"/>
      <c r="EI21" s="314"/>
      <c r="EJ21" s="314"/>
      <c r="EK21" s="314"/>
      <c r="EL21" s="314"/>
      <c r="EM21" s="314"/>
      <c r="EN21" s="314"/>
      <c r="EO21" s="314"/>
      <c r="EP21" s="314"/>
      <c r="EQ21" s="314"/>
      <c r="ER21" s="314"/>
      <c r="ES21" s="314"/>
      <c r="ET21" s="314"/>
      <c r="EU21" s="314"/>
      <c r="EV21" s="314"/>
      <c r="EW21" s="314"/>
      <c r="EX21" s="314"/>
      <c r="EY21" s="314"/>
      <c r="EZ21" s="314"/>
      <c r="FA21" s="314"/>
      <c r="FB21" s="314"/>
      <c r="FC21" s="314"/>
      <c r="FD21" s="314"/>
      <c r="FE21" s="314"/>
      <c r="FF21" s="314"/>
      <c r="FG21" s="314"/>
      <c r="FH21" s="314"/>
      <c r="FI21" s="314"/>
      <c r="FJ21" s="314"/>
      <c r="FK21" s="314"/>
      <c r="FL21" s="314"/>
      <c r="FM21" s="314"/>
      <c r="FN21" s="314"/>
      <c r="FO21" s="314"/>
      <c r="FP21" s="314"/>
      <c r="FQ21" s="314"/>
      <c r="FR21" s="314"/>
      <c r="FS21" s="314"/>
      <c r="FT21" s="314"/>
      <c r="FU21" s="314"/>
      <c r="FV21" s="314"/>
      <c r="FW21" s="314"/>
      <c r="FX21" s="314"/>
      <c r="FY21" s="314"/>
      <c r="FZ21" s="314"/>
      <c r="GA21" s="314"/>
      <c r="GB21" s="314"/>
      <c r="GC21" s="314"/>
      <c r="GD21" s="314"/>
      <c r="GE21" s="314"/>
      <c r="GF21" s="314"/>
      <c r="GG21" s="314"/>
      <c r="GH21" s="314"/>
      <c r="GI21" s="314"/>
      <c r="GJ21" s="314"/>
      <c r="GK21" s="314"/>
      <c r="GL21" s="314"/>
      <c r="GM21" s="314"/>
      <c r="GN21" s="314"/>
      <c r="GO21" s="314"/>
      <c r="GP21" s="314"/>
      <c r="GQ21" s="314"/>
      <c r="GR21" s="314"/>
      <c r="GS21" s="314"/>
      <c r="GT21" s="314"/>
      <c r="GU21" s="314"/>
      <c r="GV21" s="314"/>
      <c r="GW21" s="314"/>
      <c r="GX21" s="314"/>
      <c r="GY21" s="314"/>
      <c r="GZ21" s="314"/>
      <c r="HA21" s="314"/>
      <c r="HB21" s="314"/>
      <c r="HC21" s="314"/>
      <c r="HD21" s="314"/>
      <c r="HE21" s="314"/>
      <c r="HF21" s="314"/>
      <c r="HG21" s="314"/>
      <c r="HH21" s="314"/>
      <c r="HI21" s="314"/>
      <c r="HJ21" s="314"/>
      <c r="HK21" s="314"/>
      <c r="HL21" s="314"/>
      <c r="HM21" s="314"/>
      <c r="HN21" s="314"/>
      <c r="HO21" s="314"/>
      <c r="HP21" s="314"/>
      <c r="HQ21" s="314"/>
      <c r="HR21" s="314"/>
      <c r="HS21" s="314"/>
      <c r="HT21" s="314"/>
      <c r="HU21" s="314"/>
    </row>
    <row r="22" spans="1:229">
      <c r="A22" s="292" t="s">
        <v>4516</v>
      </c>
      <c r="B22" s="292"/>
      <c r="C22" s="292"/>
      <c r="D22" s="292"/>
      <c r="E22" s="292"/>
      <c r="F22" s="292"/>
      <c r="G22" s="292"/>
      <c r="H22" s="293"/>
      <c r="I22" s="311"/>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314"/>
      <c r="AP22" s="314"/>
      <c r="AQ22" s="314"/>
      <c r="AR22" s="314"/>
      <c r="AS22" s="314"/>
      <c r="AT22" s="314"/>
      <c r="AU22" s="314"/>
      <c r="AV22" s="314"/>
      <c r="AW22" s="314"/>
      <c r="AX22" s="314"/>
      <c r="AY22" s="314"/>
      <c r="AZ22" s="314"/>
      <c r="BA22" s="314"/>
      <c r="BB22" s="314"/>
      <c r="BC22" s="314"/>
      <c r="BD22" s="314"/>
      <c r="BE22" s="314"/>
      <c r="BF22" s="314"/>
      <c r="BG22" s="314"/>
      <c r="BH22" s="314"/>
      <c r="BI22" s="314"/>
      <c r="BJ22" s="314"/>
      <c r="BK22" s="314"/>
      <c r="BL22" s="314"/>
      <c r="BM22" s="314"/>
      <c r="BN22" s="314"/>
      <c r="BO22" s="314"/>
      <c r="BP22" s="314"/>
      <c r="BQ22" s="314"/>
      <c r="BR22" s="314"/>
      <c r="BS22" s="314"/>
      <c r="BT22" s="314"/>
      <c r="BU22" s="314"/>
      <c r="BV22" s="314"/>
      <c r="BW22" s="314"/>
      <c r="BX22" s="314"/>
      <c r="BY22" s="314"/>
      <c r="BZ22" s="314"/>
      <c r="CA22" s="314"/>
      <c r="CB22" s="314"/>
      <c r="CC22" s="314"/>
      <c r="CD22" s="314"/>
      <c r="CE22" s="314"/>
      <c r="CF22" s="314"/>
      <c r="CG22" s="314"/>
      <c r="CH22" s="314"/>
      <c r="CI22" s="314"/>
      <c r="CJ22" s="314"/>
      <c r="CK22" s="314"/>
      <c r="CL22" s="314"/>
      <c r="CM22" s="314"/>
      <c r="CN22" s="314"/>
      <c r="CO22" s="314"/>
      <c r="CP22" s="314"/>
      <c r="CQ22" s="314"/>
      <c r="CR22" s="314"/>
      <c r="CS22" s="314"/>
      <c r="CT22" s="314"/>
      <c r="CU22" s="314"/>
      <c r="CV22" s="314"/>
      <c r="CW22" s="314"/>
      <c r="CX22" s="314"/>
      <c r="CY22" s="314"/>
      <c r="CZ22" s="314"/>
      <c r="DA22" s="314"/>
      <c r="DB22" s="314"/>
      <c r="DC22" s="314"/>
      <c r="DD22" s="314"/>
      <c r="DE22" s="314"/>
      <c r="DF22" s="314"/>
      <c r="DG22" s="314"/>
      <c r="DH22" s="314"/>
      <c r="DI22" s="314"/>
      <c r="DJ22" s="314"/>
      <c r="DK22" s="314"/>
      <c r="DL22" s="314"/>
      <c r="DM22" s="314"/>
      <c r="DN22" s="314"/>
      <c r="DO22" s="314"/>
      <c r="DP22" s="314"/>
      <c r="DQ22" s="314"/>
      <c r="DR22" s="314"/>
      <c r="DS22" s="314"/>
      <c r="DT22" s="314"/>
      <c r="DU22" s="314"/>
      <c r="DV22" s="314"/>
      <c r="DW22" s="314"/>
      <c r="DX22" s="314"/>
      <c r="DY22" s="314"/>
      <c r="DZ22" s="314"/>
      <c r="EA22" s="314"/>
      <c r="EB22" s="314"/>
      <c r="EC22" s="314"/>
      <c r="ED22" s="314"/>
      <c r="EE22" s="314"/>
      <c r="EF22" s="314"/>
      <c r="EG22" s="314"/>
      <c r="EH22" s="314"/>
      <c r="EI22" s="314"/>
      <c r="EJ22" s="314"/>
      <c r="EK22" s="314"/>
      <c r="EL22" s="314"/>
      <c r="EM22" s="314"/>
      <c r="EN22" s="314"/>
      <c r="EO22" s="314"/>
      <c r="EP22" s="314"/>
      <c r="EQ22" s="314"/>
      <c r="ER22" s="314"/>
      <c r="ES22" s="314"/>
      <c r="ET22" s="314"/>
      <c r="EU22" s="314"/>
      <c r="EV22" s="314"/>
      <c r="EW22" s="314"/>
      <c r="EX22" s="314"/>
      <c r="EY22" s="314"/>
      <c r="EZ22" s="314"/>
      <c r="FA22" s="314"/>
      <c r="FB22" s="314"/>
      <c r="FC22" s="314"/>
      <c r="FD22" s="314"/>
      <c r="FE22" s="314"/>
      <c r="FF22" s="314"/>
      <c r="FG22" s="314"/>
      <c r="FH22" s="314"/>
      <c r="FI22" s="314"/>
      <c r="FJ22" s="314"/>
      <c r="FK22" s="314"/>
      <c r="FL22" s="314"/>
      <c r="FM22" s="314"/>
      <c r="FN22" s="314"/>
      <c r="FO22" s="314"/>
      <c r="FP22" s="314"/>
      <c r="FQ22" s="314"/>
      <c r="FR22" s="314"/>
      <c r="FS22" s="314"/>
      <c r="FT22" s="314"/>
      <c r="FU22" s="314"/>
      <c r="FV22" s="314"/>
      <c r="FW22" s="314"/>
      <c r="FX22" s="314"/>
      <c r="FY22" s="314"/>
      <c r="FZ22" s="314"/>
      <c r="GA22" s="314"/>
      <c r="GB22" s="314"/>
      <c r="GC22" s="314"/>
      <c r="GD22" s="314"/>
      <c r="GE22" s="314"/>
      <c r="GF22" s="314"/>
      <c r="GG22" s="314"/>
      <c r="GH22" s="314"/>
      <c r="GI22" s="314"/>
      <c r="GJ22" s="314"/>
      <c r="GK22" s="314"/>
      <c r="GL22" s="314"/>
      <c r="GM22" s="314"/>
      <c r="GN22" s="314"/>
      <c r="GO22" s="314"/>
      <c r="GP22" s="314"/>
      <c r="GQ22" s="314"/>
      <c r="GR22" s="314"/>
      <c r="GS22" s="314"/>
      <c r="GT22" s="314"/>
      <c r="GU22" s="314"/>
      <c r="GV22" s="314"/>
      <c r="GW22" s="314"/>
      <c r="GX22" s="314"/>
      <c r="GY22" s="314"/>
      <c r="GZ22" s="314"/>
      <c r="HA22" s="314"/>
      <c r="HB22" s="314"/>
      <c r="HC22" s="314"/>
      <c r="HD22" s="314"/>
      <c r="HE22" s="314"/>
      <c r="HF22" s="314"/>
      <c r="HG22" s="314"/>
      <c r="HH22" s="314"/>
      <c r="HI22" s="314"/>
      <c r="HJ22" s="314"/>
      <c r="HK22" s="314"/>
      <c r="HL22" s="314"/>
      <c r="HM22" s="314"/>
      <c r="HN22" s="314"/>
      <c r="HO22" s="314"/>
      <c r="HP22" s="314"/>
      <c r="HQ22" s="314"/>
      <c r="HR22" s="314"/>
      <c r="HS22" s="314"/>
      <c r="HT22" s="314"/>
      <c r="HU22" s="314"/>
    </row>
    <row r="23" spans="1:229">
      <c r="A23" s="295" t="s">
        <v>4539</v>
      </c>
      <c r="B23" s="292"/>
      <c r="C23" s="292"/>
      <c r="D23" s="292"/>
      <c r="E23" s="292"/>
      <c r="F23" s="292"/>
      <c r="G23" s="292"/>
      <c r="H23" s="293"/>
      <c r="I23" s="311"/>
      <c r="J23" s="311"/>
      <c r="K23" s="311"/>
      <c r="L23" s="311"/>
      <c r="M23" s="311"/>
      <c r="N23" s="311"/>
      <c r="O23" s="311"/>
      <c r="P23" s="311"/>
      <c r="Q23" s="311"/>
      <c r="R23" s="311"/>
      <c r="S23" s="311"/>
      <c r="T23" s="311"/>
      <c r="U23" s="311"/>
      <c r="V23" s="311"/>
      <c r="W23" s="311"/>
      <c r="X23" s="311"/>
      <c r="Y23" s="311"/>
      <c r="Z23" s="311"/>
      <c r="AA23" s="311"/>
      <c r="AB23" s="311"/>
      <c r="AC23" s="311"/>
      <c r="AD23" s="311"/>
      <c r="AE23" s="311"/>
      <c r="AF23" s="311"/>
      <c r="AG23" s="311"/>
      <c r="AH23" s="311"/>
      <c r="AI23" s="311"/>
      <c r="AJ23" s="311"/>
      <c r="AK23" s="311"/>
      <c r="AL23" s="311"/>
      <c r="AM23" s="311"/>
      <c r="AN23" s="311"/>
      <c r="AO23" s="314"/>
      <c r="AP23" s="314"/>
      <c r="AQ23" s="314"/>
      <c r="AR23" s="314"/>
      <c r="AS23" s="314"/>
      <c r="AT23" s="314"/>
      <c r="AU23" s="314"/>
      <c r="AV23" s="314"/>
      <c r="AW23" s="314"/>
      <c r="AX23" s="314"/>
      <c r="AY23" s="314"/>
      <c r="AZ23" s="314"/>
      <c r="BA23" s="314"/>
      <c r="BB23" s="314"/>
      <c r="BC23" s="314"/>
      <c r="BD23" s="314"/>
      <c r="BE23" s="314"/>
      <c r="BF23" s="314"/>
      <c r="BG23" s="314"/>
      <c r="BH23" s="314"/>
      <c r="BI23" s="314"/>
      <c r="BJ23" s="314"/>
      <c r="BK23" s="314"/>
      <c r="BL23" s="314"/>
      <c r="BM23" s="314"/>
      <c r="BN23" s="314"/>
      <c r="BO23" s="314"/>
      <c r="BP23" s="314"/>
      <c r="BQ23" s="314"/>
      <c r="BR23" s="314"/>
      <c r="BS23" s="314"/>
      <c r="BT23" s="314"/>
      <c r="BU23" s="314"/>
      <c r="BV23" s="314"/>
      <c r="BW23" s="314"/>
      <c r="BX23" s="314"/>
      <c r="BY23" s="314"/>
      <c r="BZ23" s="314"/>
      <c r="CA23" s="314"/>
      <c r="CB23" s="314"/>
      <c r="CC23" s="314"/>
      <c r="CD23" s="314"/>
      <c r="CE23" s="314"/>
      <c r="CF23" s="314"/>
      <c r="CG23" s="314"/>
      <c r="CH23" s="314"/>
      <c r="CI23" s="314"/>
      <c r="CJ23" s="314"/>
      <c r="CK23" s="314"/>
      <c r="CL23" s="314"/>
      <c r="CM23" s="314"/>
      <c r="CN23" s="314"/>
      <c r="CO23" s="314"/>
      <c r="CP23" s="314"/>
      <c r="CQ23" s="314"/>
      <c r="CR23" s="314"/>
      <c r="CS23" s="314"/>
      <c r="CT23" s="314"/>
      <c r="CU23" s="314"/>
      <c r="CV23" s="314"/>
      <c r="CW23" s="314"/>
      <c r="CX23" s="314"/>
      <c r="CY23" s="314"/>
      <c r="CZ23" s="314"/>
      <c r="DA23" s="314"/>
      <c r="DB23" s="314"/>
      <c r="DC23" s="314"/>
      <c r="DD23" s="314"/>
      <c r="DE23" s="314"/>
      <c r="DF23" s="314"/>
      <c r="DG23" s="314"/>
      <c r="DH23" s="314"/>
      <c r="DI23" s="314"/>
      <c r="DJ23" s="314"/>
      <c r="DK23" s="314"/>
      <c r="DL23" s="314"/>
      <c r="DM23" s="314"/>
      <c r="DN23" s="314"/>
      <c r="DO23" s="314"/>
      <c r="DP23" s="314"/>
      <c r="DQ23" s="314"/>
      <c r="DR23" s="314"/>
      <c r="DS23" s="314"/>
      <c r="DT23" s="314"/>
      <c r="DU23" s="314"/>
      <c r="DV23" s="314"/>
      <c r="DW23" s="314"/>
      <c r="DX23" s="314"/>
      <c r="DY23" s="314"/>
      <c r="DZ23" s="314"/>
      <c r="EA23" s="314"/>
      <c r="EB23" s="314"/>
      <c r="EC23" s="314"/>
      <c r="ED23" s="314"/>
      <c r="EE23" s="314"/>
      <c r="EF23" s="314"/>
      <c r="EG23" s="314"/>
      <c r="EH23" s="314"/>
      <c r="EI23" s="314"/>
      <c r="EJ23" s="314"/>
      <c r="EK23" s="314"/>
      <c r="EL23" s="314"/>
      <c r="EM23" s="314"/>
      <c r="EN23" s="314"/>
      <c r="EO23" s="314"/>
      <c r="EP23" s="314"/>
      <c r="EQ23" s="314"/>
      <c r="ER23" s="314"/>
      <c r="ES23" s="314"/>
      <c r="ET23" s="314"/>
      <c r="EU23" s="314"/>
      <c r="EV23" s="314"/>
      <c r="EW23" s="314"/>
      <c r="EX23" s="314"/>
      <c r="EY23" s="314"/>
      <c r="EZ23" s="314"/>
      <c r="FA23" s="314"/>
      <c r="FB23" s="314"/>
      <c r="FC23" s="314"/>
      <c r="FD23" s="314"/>
      <c r="FE23" s="314"/>
      <c r="FF23" s="314"/>
      <c r="FG23" s="314"/>
      <c r="FH23" s="314"/>
      <c r="FI23" s="314"/>
      <c r="FJ23" s="314"/>
      <c r="FK23" s="314"/>
      <c r="FL23" s="314"/>
      <c r="FM23" s="314"/>
      <c r="FN23" s="314"/>
      <c r="FO23" s="314"/>
      <c r="FP23" s="314"/>
      <c r="FQ23" s="314"/>
      <c r="FR23" s="314"/>
      <c r="FS23" s="314"/>
      <c r="FT23" s="314"/>
      <c r="FU23" s="314"/>
      <c r="FV23" s="314"/>
      <c r="FW23" s="314"/>
      <c r="FX23" s="314"/>
      <c r="FY23" s="314"/>
      <c r="FZ23" s="314"/>
      <c r="GA23" s="314"/>
      <c r="GB23" s="314"/>
      <c r="GC23" s="314"/>
      <c r="GD23" s="314"/>
      <c r="GE23" s="314"/>
      <c r="GF23" s="314"/>
      <c r="GG23" s="314"/>
      <c r="GH23" s="314"/>
      <c r="GI23" s="314"/>
      <c r="GJ23" s="314"/>
      <c r="GK23" s="314"/>
      <c r="GL23" s="314"/>
      <c r="GM23" s="314"/>
      <c r="GN23" s="314"/>
      <c r="GO23" s="314"/>
      <c r="GP23" s="314"/>
      <c r="GQ23" s="314"/>
      <c r="GR23" s="314"/>
      <c r="GS23" s="314"/>
      <c r="GT23" s="314"/>
      <c r="GU23" s="314"/>
      <c r="GV23" s="314"/>
      <c r="GW23" s="314"/>
      <c r="GX23" s="314"/>
      <c r="GY23" s="314"/>
      <c r="GZ23" s="314"/>
      <c r="HA23" s="314"/>
      <c r="HB23" s="314"/>
      <c r="HC23" s="314"/>
      <c r="HD23" s="314"/>
      <c r="HE23" s="314"/>
      <c r="HF23" s="314"/>
      <c r="HG23" s="314"/>
      <c r="HH23" s="314"/>
      <c r="HI23" s="314"/>
      <c r="HJ23" s="314"/>
      <c r="HK23" s="314"/>
      <c r="HL23" s="314"/>
      <c r="HM23" s="314"/>
      <c r="HN23" s="314"/>
      <c r="HO23" s="314"/>
      <c r="HP23" s="314"/>
      <c r="HQ23" s="314"/>
      <c r="HR23" s="314"/>
      <c r="HS23" s="314"/>
      <c r="HT23" s="314"/>
      <c r="HU23" s="314"/>
    </row>
    <row r="24" spans="1:229">
      <c r="A24" s="299" t="s">
        <v>4518</v>
      </c>
      <c r="B24" s="299"/>
      <c r="C24" s="299"/>
      <c r="D24" s="299"/>
      <c r="E24" s="299"/>
      <c r="F24" s="299"/>
      <c r="G24" s="299"/>
      <c r="H24" s="299"/>
      <c r="I24" s="311"/>
      <c r="J24" s="311"/>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1"/>
      <c r="AL24" s="311"/>
      <c r="AM24" s="311"/>
      <c r="AN24" s="311"/>
      <c r="AO24" s="314"/>
      <c r="AP24" s="314"/>
      <c r="AQ24" s="314"/>
      <c r="AR24" s="314"/>
      <c r="AS24" s="314"/>
      <c r="AT24" s="314"/>
      <c r="AU24" s="314"/>
      <c r="AV24" s="314"/>
      <c r="AW24" s="314"/>
      <c r="AX24" s="314"/>
      <c r="AY24" s="314"/>
      <c r="AZ24" s="314"/>
      <c r="BA24" s="314"/>
      <c r="BB24" s="314"/>
      <c r="BC24" s="314"/>
      <c r="BD24" s="314"/>
      <c r="BE24" s="314"/>
      <c r="BF24" s="314"/>
      <c r="BG24" s="314"/>
      <c r="BH24" s="314"/>
      <c r="BI24" s="314"/>
      <c r="BJ24" s="314"/>
      <c r="BK24" s="314"/>
      <c r="BL24" s="314"/>
      <c r="BM24" s="314"/>
      <c r="BN24" s="314"/>
      <c r="BO24" s="314"/>
      <c r="BP24" s="314"/>
      <c r="BQ24" s="314"/>
      <c r="BR24" s="314"/>
      <c r="BS24" s="314"/>
      <c r="BT24" s="314"/>
      <c r="BU24" s="314"/>
      <c r="BV24" s="314"/>
      <c r="BW24" s="314"/>
      <c r="BX24" s="314"/>
      <c r="BY24" s="314"/>
      <c r="BZ24" s="314"/>
      <c r="CA24" s="314"/>
      <c r="CB24" s="314"/>
      <c r="CC24" s="314"/>
      <c r="CD24" s="314"/>
      <c r="CE24" s="314"/>
      <c r="CF24" s="314"/>
      <c r="CG24" s="314"/>
      <c r="CH24" s="314"/>
      <c r="CI24" s="314"/>
      <c r="CJ24" s="314"/>
      <c r="CK24" s="314"/>
      <c r="CL24" s="314"/>
      <c r="CM24" s="314"/>
      <c r="CN24" s="314"/>
      <c r="CO24" s="314"/>
      <c r="CP24" s="314"/>
      <c r="CQ24" s="314"/>
      <c r="CR24" s="314"/>
      <c r="CS24" s="314"/>
      <c r="CT24" s="314"/>
      <c r="CU24" s="314"/>
      <c r="CV24" s="314"/>
      <c r="CW24" s="314"/>
      <c r="CX24" s="314"/>
      <c r="CY24" s="314"/>
      <c r="CZ24" s="314"/>
      <c r="DA24" s="314"/>
      <c r="DB24" s="314"/>
      <c r="DC24" s="314"/>
      <c r="DD24" s="314"/>
      <c r="DE24" s="314"/>
      <c r="DF24" s="314"/>
      <c r="DG24" s="314"/>
      <c r="DH24" s="314"/>
      <c r="DI24" s="314"/>
      <c r="DJ24" s="314"/>
      <c r="DK24" s="314"/>
      <c r="DL24" s="314"/>
      <c r="DM24" s="314"/>
      <c r="DN24" s="314"/>
      <c r="DO24" s="314"/>
      <c r="DP24" s="314"/>
      <c r="DQ24" s="314"/>
      <c r="DR24" s="314"/>
      <c r="DS24" s="314"/>
      <c r="DT24" s="314"/>
      <c r="DU24" s="314"/>
      <c r="DV24" s="314"/>
      <c r="DW24" s="314"/>
      <c r="DX24" s="314"/>
      <c r="DY24" s="314"/>
      <c r="DZ24" s="314"/>
      <c r="EA24" s="314"/>
      <c r="EB24" s="314"/>
      <c r="EC24" s="314"/>
      <c r="ED24" s="314"/>
      <c r="EE24" s="314"/>
      <c r="EF24" s="314"/>
      <c r="EG24" s="314"/>
      <c r="EH24" s="314"/>
      <c r="EI24" s="314"/>
      <c r="EJ24" s="314"/>
      <c r="EK24" s="314"/>
      <c r="EL24" s="314"/>
      <c r="EM24" s="314"/>
      <c r="EN24" s="314"/>
      <c r="EO24" s="314"/>
      <c r="EP24" s="314"/>
      <c r="EQ24" s="314"/>
      <c r="ER24" s="314"/>
      <c r="ES24" s="314"/>
      <c r="ET24" s="314"/>
      <c r="EU24" s="314"/>
      <c r="EV24" s="314"/>
      <c r="EW24" s="314"/>
      <c r="EX24" s="314"/>
      <c r="EY24" s="314"/>
      <c r="EZ24" s="314"/>
      <c r="FA24" s="314"/>
      <c r="FB24" s="314"/>
      <c r="FC24" s="314"/>
      <c r="FD24" s="314"/>
      <c r="FE24" s="314"/>
      <c r="FF24" s="314"/>
      <c r="FG24" s="314"/>
      <c r="FH24" s="314"/>
      <c r="FI24" s="314"/>
      <c r="FJ24" s="314"/>
      <c r="FK24" s="314"/>
      <c r="FL24" s="314"/>
      <c r="FM24" s="314"/>
      <c r="FN24" s="314"/>
      <c r="FO24" s="314"/>
      <c r="FP24" s="314"/>
      <c r="FQ24" s="314"/>
      <c r="FR24" s="314"/>
      <c r="FS24" s="314"/>
      <c r="FT24" s="314"/>
      <c r="FU24" s="314"/>
      <c r="FV24" s="314"/>
      <c r="FW24" s="314"/>
      <c r="FX24" s="314"/>
      <c r="FY24" s="314"/>
      <c r="FZ24" s="314"/>
      <c r="GA24" s="314"/>
      <c r="GB24" s="314"/>
      <c r="GC24" s="314"/>
      <c r="GD24" s="314"/>
      <c r="GE24" s="314"/>
      <c r="GF24" s="314"/>
      <c r="GG24" s="314"/>
      <c r="GH24" s="314"/>
      <c r="GI24" s="314"/>
      <c r="GJ24" s="314"/>
      <c r="GK24" s="314"/>
      <c r="GL24" s="314"/>
      <c r="GM24" s="314"/>
      <c r="GN24" s="314"/>
      <c r="GO24" s="314"/>
      <c r="GP24" s="314"/>
      <c r="GQ24" s="314"/>
      <c r="GR24" s="314"/>
      <c r="GS24" s="314"/>
      <c r="GT24" s="314"/>
      <c r="GU24" s="314"/>
      <c r="GV24" s="314"/>
      <c r="GW24" s="314"/>
      <c r="GX24" s="314"/>
      <c r="GY24" s="314"/>
      <c r="GZ24" s="314"/>
      <c r="HA24" s="314"/>
      <c r="HB24" s="314"/>
      <c r="HC24" s="314"/>
      <c r="HD24" s="314"/>
      <c r="HE24" s="314"/>
      <c r="HF24" s="314"/>
      <c r="HG24" s="314"/>
      <c r="HH24" s="314"/>
      <c r="HI24" s="314"/>
      <c r="HJ24" s="314"/>
      <c r="HK24" s="314"/>
      <c r="HL24" s="314"/>
      <c r="HM24" s="314"/>
      <c r="HN24" s="314"/>
      <c r="HO24" s="314"/>
      <c r="HP24" s="314"/>
      <c r="HQ24" s="314"/>
      <c r="HR24" s="314"/>
      <c r="HS24" s="314"/>
      <c r="HT24" s="314"/>
      <c r="HU24" s="314"/>
    </row>
    <row r="25" spans="1:229">
      <c r="A25" s="300" t="s">
        <v>4540</v>
      </c>
      <c r="B25" s="300"/>
      <c r="C25" s="300"/>
      <c r="D25" s="300"/>
      <c r="E25" s="300"/>
      <c r="F25" s="300"/>
      <c r="G25" s="300"/>
      <c r="H25" s="300"/>
      <c r="I25" s="311"/>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314"/>
      <c r="AP25" s="314"/>
      <c r="AQ25" s="314"/>
      <c r="AR25" s="314"/>
      <c r="AS25" s="314"/>
      <c r="AT25" s="314"/>
      <c r="AU25" s="314"/>
      <c r="AV25" s="314"/>
      <c r="AW25" s="314"/>
      <c r="AX25" s="314"/>
      <c r="AY25" s="314"/>
      <c r="AZ25" s="314"/>
      <c r="BA25" s="314"/>
      <c r="BB25" s="314"/>
      <c r="BC25" s="314"/>
      <c r="BD25" s="314"/>
      <c r="BE25" s="314"/>
      <c r="BF25" s="314"/>
      <c r="BG25" s="314"/>
      <c r="BH25" s="314"/>
      <c r="BI25" s="314"/>
      <c r="BJ25" s="314"/>
      <c r="BK25" s="314"/>
      <c r="BL25" s="314"/>
      <c r="BM25" s="314"/>
      <c r="BN25" s="314"/>
      <c r="BO25" s="314"/>
      <c r="BP25" s="314"/>
      <c r="BQ25" s="314"/>
      <c r="BR25" s="314"/>
      <c r="BS25" s="314"/>
      <c r="BT25" s="314"/>
      <c r="BU25" s="314"/>
      <c r="BV25" s="314"/>
      <c r="BW25" s="314"/>
      <c r="BX25" s="314"/>
      <c r="BY25" s="314"/>
      <c r="BZ25" s="314"/>
      <c r="CA25" s="314"/>
      <c r="CB25" s="314"/>
      <c r="CC25" s="314"/>
      <c r="CD25" s="314"/>
      <c r="CE25" s="314"/>
      <c r="CF25" s="314"/>
      <c r="CG25" s="314"/>
      <c r="CH25" s="314"/>
      <c r="CI25" s="314"/>
      <c r="CJ25" s="314"/>
      <c r="CK25" s="314"/>
      <c r="CL25" s="314"/>
      <c r="CM25" s="314"/>
      <c r="CN25" s="314"/>
      <c r="CO25" s="314"/>
      <c r="CP25" s="314"/>
      <c r="CQ25" s="314"/>
      <c r="CR25" s="314"/>
      <c r="CS25" s="314"/>
      <c r="CT25" s="314"/>
      <c r="CU25" s="314"/>
      <c r="CV25" s="314"/>
      <c r="CW25" s="314"/>
      <c r="CX25" s="314"/>
      <c r="CY25" s="314"/>
      <c r="CZ25" s="314"/>
      <c r="DA25" s="314"/>
      <c r="DB25" s="314"/>
      <c r="DC25" s="314"/>
      <c r="DD25" s="314"/>
      <c r="DE25" s="314"/>
      <c r="DF25" s="314"/>
      <c r="DG25" s="314"/>
      <c r="DH25" s="314"/>
      <c r="DI25" s="314"/>
      <c r="DJ25" s="314"/>
      <c r="DK25" s="314"/>
      <c r="DL25" s="314"/>
      <c r="DM25" s="314"/>
      <c r="DN25" s="314"/>
      <c r="DO25" s="314"/>
      <c r="DP25" s="314"/>
      <c r="DQ25" s="314"/>
      <c r="DR25" s="314"/>
      <c r="DS25" s="314"/>
      <c r="DT25" s="314"/>
      <c r="DU25" s="314"/>
      <c r="DV25" s="314"/>
      <c r="DW25" s="314"/>
      <c r="DX25" s="314"/>
      <c r="DY25" s="314"/>
      <c r="DZ25" s="314"/>
      <c r="EA25" s="314"/>
      <c r="EB25" s="314"/>
      <c r="EC25" s="314"/>
      <c r="ED25" s="314"/>
      <c r="EE25" s="314"/>
      <c r="EF25" s="314"/>
      <c r="EG25" s="314"/>
      <c r="EH25" s="314"/>
      <c r="EI25" s="314"/>
      <c r="EJ25" s="314"/>
      <c r="EK25" s="314"/>
      <c r="EL25" s="314"/>
      <c r="EM25" s="314"/>
      <c r="EN25" s="314"/>
      <c r="EO25" s="314"/>
      <c r="EP25" s="314"/>
      <c r="EQ25" s="314"/>
      <c r="ER25" s="314"/>
      <c r="ES25" s="314"/>
      <c r="ET25" s="314"/>
      <c r="EU25" s="314"/>
      <c r="EV25" s="314"/>
      <c r="EW25" s="314"/>
      <c r="EX25" s="314"/>
      <c r="EY25" s="314"/>
      <c r="EZ25" s="314"/>
      <c r="FA25" s="314"/>
      <c r="FB25" s="314"/>
      <c r="FC25" s="314"/>
      <c r="FD25" s="314"/>
      <c r="FE25" s="314"/>
      <c r="FF25" s="314"/>
      <c r="FG25" s="314"/>
      <c r="FH25" s="314"/>
      <c r="FI25" s="314"/>
      <c r="FJ25" s="314"/>
      <c r="FK25" s="314"/>
      <c r="FL25" s="314"/>
      <c r="FM25" s="314"/>
      <c r="FN25" s="314"/>
      <c r="FO25" s="314"/>
      <c r="FP25" s="314"/>
      <c r="FQ25" s="314"/>
      <c r="FR25" s="314"/>
      <c r="FS25" s="314"/>
      <c r="FT25" s="314"/>
      <c r="FU25" s="314"/>
      <c r="FV25" s="314"/>
      <c r="FW25" s="314"/>
      <c r="FX25" s="314"/>
      <c r="FY25" s="314"/>
      <c r="FZ25" s="314"/>
      <c r="GA25" s="314"/>
      <c r="GB25" s="314"/>
      <c r="GC25" s="314"/>
      <c r="GD25" s="314"/>
      <c r="GE25" s="314"/>
      <c r="GF25" s="314"/>
      <c r="GG25" s="314"/>
      <c r="GH25" s="314"/>
      <c r="GI25" s="314"/>
      <c r="GJ25" s="314"/>
      <c r="GK25" s="314"/>
      <c r="GL25" s="314"/>
      <c r="GM25" s="314"/>
      <c r="GN25" s="314"/>
      <c r="GO25" s="314"/>
      <c r="GP25" s="314"/>
      <c r="GQ25" s="314"/>
      <c r="GR25" s="314"/>
      <c r="GS25" s="314"/>
      <c r="GT25" s="314"/>
      <c r="GU25" s="314"/>
      <c r="GV25" s="314"/>
      <c r="GW25" s="314"/>
      <c r="GX25" s="314"/>
      <c r="GY25" s="314"/>
      <c r="GZ25" s="314"/>
      <c r="HA25" s="314"/>
      <c r="HB25" s="314"/>
      <c r="HC25" s="314"/>
      <c r="HD25" s="314"/>
      <c r="HE25" s="314"/>
      <c r="HF25" s="314"/>
      <c r="HG25" s="314"/>
      <c r="HH25" s="314"/>
      <c r="HI25" s="314"/>
      <c r="HJ25" s="314"/>
      <c r="HK25" s="314"/>
      <c r="HL25" s="314"/>
      <c r="HM25" s="314"/>
      <c r="HN25" s="314"/>
      <c r="HO25" s="314"/>
      <c r="HP25" s="314"/>
      <c r="HQ25" s="314"/>
      <c r="HR25" s="314"/>
      <c r="HS25" s="314"/>
      <c r="HT25" s="314"/>
      <c r="HU25" s="314"/>
    </row>
    <row r="26" spans="1:229">
      <c r="A26" s="301" t="s">
        <v>4541</v>
      </c>
      <c r="B26" s="301"/>
      <c r="C26" s="301"/>
      <c r="D26" s="302"/>
      <c r="E26" s="302"/>
      <c r="F26" s="302"/>
      <c r="G26" s="302"/>
      <c r="H26" s="302"/>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314"/>
      <c r="AP26" s="314"/>
      <c r="AQ26" s="314"/>
      <c r="AR26" s="314"/>
      <c r="AS26" s="314"/>
      <c r="AT26" s="314"/>
      <c r="AU26" s="314"/>
      <c r="AV26" s="314"/>
      <c r="AW26" s="314"/>
      <c r="AX26" s="314"/>
      <c r="AY26" s="314"/>
      <c r="AZ26" s="314"/>
      <c r="BA26" s="314"/>
      <c r="BB26" s="314"/>
      <c r="BC26" s="314"/>
      <c r="BD26" s="314"/>
      <c r="BE26" s="314"/>
      <c r="BF26" s="314"/>
      <c r="BG26" s="314"/>
      <c r="BH26" s="314"/>
      <c r="BI26" s="314"/>
      <c r="BJ26" s="314"/>
      <c r="BK26" s="314"/>
      <c r="BL26" s="314"/>
      <c r="BM26" s="314"/>
      <c r="BN26" s="314"/>
      <c r="BO26" s="314"/>
      <c r="BP26" s="314"/>
      <c r="BQ26" s="314"/>
      <c r="BR26" s="314"/>
      <c r="BS26" s="314"/>
      <c r="BT26" s="314"/>
      <c r="BU26" s="314"/>
      <c r="BV26" s="314"/>
      <c r="BW26" s="314"/>
      <c r="BX26" s="314"/>
      <c r="BY26" s="314"/>
      <c r="BZ26" s="314"/>
      <c r="CA26" s="314"/>
      <c r="CB26" s="314"/>
      <c r="CC26" s="314"/>
      <c r="CD26" s="314"/>
      <c r="CE26" s="314"/>
      <c r="CF26" s="314"/>
      <c r="CG26" s="314"/>
      <c r="CH26" s="314"/>
      <c r="CI26" s="314"/>
      <c r="CJ26" s="314"/>
      <c r="CK26" s="314"/>
      <c r="CL26" s="314"/>
      <c r="CM26" s="314"/>
      <c r="CN26" s="314"/>
      <c r="CO26" s="314"/>
      <c r="CP26" s="314"/>
      <c r="CQ26" s="314"/>
      <c r="CR26" s="314"/>
      <c r="CS26" s="314"/>
      <c r="CT26" s="314"/>
      <c r="CU26" s="314"/>
      <c r="CV26" s="314"/>
      <c r="CW26" s="314"/>
      <c r="CX26" s="314"/>
      <c r="CY26" s="314"/>
      <c r="CZ26" s="314"/>
      <c r="DA26" s="314"/>
      <c r="DB26" s="314"/>
      <c r="DC26" s="314"/>
      <c r="DD26" s="314"/>
      <c r="DE26" s="314"/>
      <c r="DF26" s="314"/>
      <c r="DG26" s="314"/>
      <c r="DH26" s="314"/>
      <c r="DI26" s="314"/>
      <c r="DJ26" s="314"/>
      <c r="DK26" s="314"/>
      <c r="DL26" s="314"/>
      <c r="DM26" s="314"/>
      <c r="DN26" s="314"/>
      <c r="DO26" s="314"/>
      <c r="DP26" s="314"/>
      <c r="DQ26" s="314"/>
      <c r="DR26" s="314"/>
      <c r="DS26" s="314"/>
      <c r="DT26" s="314"/>
      <c r="DU26" s="314"/>
      <c r="DV26" s="314"/>
      <c r="DW26" s="314"/>
      <c r="DX26" s="314"/>
      <c r="DY26" s="314"/>
      <c r="DZ26" s="314"/>
      <c r="EA26" s="314"/>
      <c r="EB26" s="314"/>
      <c r="EC26" s="314"/>
      <c r="ED26" s="314"/>
      <c r="EE26" s="314"/>
      <c r="EF26" s="314"/>
      <c r="EG26" s="314"/>
      <c r="EH26" s="314"/>
      <c r="EI26" s="314"/>
      <c r="EJ26" s="314"/>
      <c r="EK26" s="314"/>
      <c r="EL26" s="314"/>
      <c r="EM26" s="314"/>
      <c r="EN26" s="314"/>
      <c r="EO26" s="314"/>
      <c r="EP26" s="314"/>
      <c r="EQ26" s="314"/>
      <c r="ER26" s="314"/>
      <c r="ES26" s="314"/>
      <c r="ET26" s="314"/>
      <c r="EU26" s="314"/>
      <c r="EV26" s="314"/>
      <c r="EW26" s="314"/>
      <c r="EX26" s="314"/>
      <c r="EY26" s="314"/>
      <c r="EZ26" s="314"/>
      <c r="FA26" s="314"/>
      <c r="FB26" s="314"/>
      <c r="FC26" s="314"/>
      <c r="FD26" s="314"/>
      <c r="FE26" s="314"/>
      <c r="FF26" s="314"/>
      <c r="FG26" s="314"/>
      <c r="FH26" s="314"/>
      <c r="FI26" s="314"/>
      <c r="FJ26" s="314"/>
      <c r="FK26" s="314"/>
      <c r="FL26" s="314"/>
      <c r="FM26" s="314"/>
      <c r="FN26" s="314"/>
      <c r="FO26" s="314"/>
      <c r="FP26" s="314"/>
      <c r="FQ26" s="314"/>
      <c r="FR26" s="314"/>
      <c r="FS26" s="314"/>
      <c r="FT26" s="314"/>
      <c r="FU26" s="314"/>
      <c r="FV26" s="314"/>
      <c r="FW26" s="314"/>
      <c r="FX26" s="314"/>
      <c r="FY26" s="314"/>
      <c r="FZ26" s="314"/>
      <c r="GA26" s="314"/>
      <c r="GB26" s="314"/>
      <c r="GC26" s="314"/>
      <c r="GD26" s="314"/>
      <c r="GE26" s="314"/>
      <c r="GF26" s="314"/>
      <c r="GG26" s="314"/>
      <c r="GH26" s="314"/>
      <c r="GI26" s="314"/>
      <c r="GJ26" s="314"/>
      <c r="GK26" s="314"/>
      <c r="GL26" s="314"/>
      <c r="GM26" s="314"/>
      <c r="GN26" s="314"/>
      <c r="GO26" s="314"/>
      <c r="GP26" s="314"/>
      <c r="GQ26" s="314"/>
      <c r="GR26" s="314"/>
      <c r="GS26" s="314"/>
      <c r="GT26" s="314"/>
      <c r="GU26" s="314"/>
      <c r="GV26" s="314"/>
      <c r="GW26" s="314"/>
      <c r="GX26" s="314"/>
      <c r="GY26" s="314"/>
      <c r="GZ26" s="314"/>
      <c r="HA26" s="314"/>
      <c r="HB26" s="314"/>
      <c r="HC26" s="314"/>
      <c r="HD26" s="314"/>
      <c r="HE26" s="314"/>
      <c r="HF26" s="314"/>
      <c r="HG26" s="314"/>
      <c r="HH26" s="314"/>
      <c r="HI26" s="314"/>
      <c r="HJ26" s="314"/>
      <c r="HK26" s="314"/>
      <c r="HL26" s="314"/>
      <c r="HM26" s="314"/>
      <c r="HN26" s="314"/>
      <c r="HO26" s="314"/>
      <c r="HP26" s="314"/>
      <c r="HQ26" s="314"/>
      <c r="HR26" s="314"/>
      <c r="HS26" s="314"/>
      <c r="HT26" s="314"/>
      <c r="HU26" s="314"/>
    </row>
    <row r="27" spans="1:229">
      <c r="A27" s="301" t="s">
        <v>4521</v>
      </c>
      <c r="B27" s="301"/>
      <c r="C27" s="301"/>
      <c r="D27" s="302"/>
      <c r="E27" s="302"/>
      <c r="F27" s="302"/>
      <c r="G27" s="302"/>
      <c r="H27" s="302"/>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4"/>
      <c r="AP27" s="314"/>
      <c r="AQ27" s="314"/>
      <c r="AR27" s="314"/>
      <c r="AS27" s="314"/>
      <c r="AT27" s="314"/>
      <c r="AU27" s="314"/>
      <c r="AV27" s="314"/>
      <c r="AW27" s="314"/>
      <c r="AX27" s="314"/>
      <c r="AY27" s="314"/>
      <c r="AZ27" s="314"/>
      <c r="BA27" s="314"/>
      <c r="BB27" s="314"/>
      <c r="BC27" s="314"/>
      <c r="BD27" s="314"/>
      <c r="BE27" s="314"/>
      <c r="BF27" s="314"/>
      <c r="BG27" s="314"/>
      <c r="BH27" s="314"/>
      <c r="BI27" s="314"/>
      <c r="BJ27" s="314"/>
      <c r="BK27" s="314"/>
      <c r="BL27" s="314"/>
      <c r="BM27" s="314"/>
      <c r="BN27" s="314"/>
      <c r="BO27" s="314"/>
      <c r="BP27" s="314"/>
      <c r="BQ27" s="314"/>
      <c r="BR27" s="314"/>
      <c r="BS27" s="314"/>
      <c r="BT27" s="314"/>
      <c r="BU27" s="314"/>
      <c r="BV27" s="314"/>
      <c r="BW27" s="314"/>
      <c r="BX27" s="314"/>
      <c r="BY27" s="314"/>
      <c r="BZ27" s="314"/>
      <c r="CA27" s="314"/>
      <c r="CB27" s="314"/>
      <c r="CC27" s="314"/>
      <c r="CD27" s="314"/>
      <c r="CE27" s="314"/>
      <c r="CF27" s="314"/>
      <c r="CG27" s="314"/>
      <c r="CH27" s="314"/>
      <c r="CI27" s="314"/>
      <c r="CJ27" s="314"/>
      <c r="CK27" s="314"/>
      <c r="CL27" s="314"/>
      <c r="CM27" s="314"/>
      <c r="CN27" s="314"/>
      <c r="CO27" s="314"/>
      <c r="CP27" s="314"/>
      <c r="CQ27" s="314"/>
      <c r="CR27" s="314"/>
      <c r="CS27" s="314"/>
      <c r="CT27" s="314"/>
      <c r="CU27" s="314"/>
      <c r="CV27" s="314"/>
      <c r="CW27" s="314"/>
      <c r="CX27" s="314"/>
      <c r="CY27" s="314"/>
      <c r="CZ27" s="314"/>
      <c r="DA27" s="314"/>
      <c r="DB27" s="314"/>
      <c r="DC27" s="314"/>
      <c r="DD27" s="314"/>
      <c r="DE27" s="314"/>
      <c r="DF27" s="314"/>
      <c r="DG27" s="314"/>
      <c r="DH27" s="314"/>
      <c r="DI27" s="314"/>
      <c r="DJ27" s="314"/>
      <c r="DK27" s="314"/>
      <c r="DL27" s="314"/>
      <c r="DM27" s="314"/>
      <c r="DN27" s="314"/>
      <c r="DO27" s="314"/>
      <c r="DP27" s="314"/>
      <c r="DQ27" s="314"/>
      <c r="DR27" s="314"/>
      <c r="DS27" s="314"/>
      <c r="DT27" s="314"/>
      <c r="DU27" s="314"/>
      <c r="DV27" s="314"/>
      <c r="DW27" s="314"/>
      <c r="DX27" s="314"/>
      <c r="DY27" s="314"/>
      <c r="DZ27" s="314"/>
      <c r="EA27" s="314"/>
      <c r="EB27" s="314"/>
      <c r="EC27" s="314"/>
      <c r="ED27" s="314"/>
      <c r="EE27" s="314"/>
      <c r="EF27" s="314"/>
      <c r="EG27" s="314"/>
      <c r="EH27" s="314"/>
      <c r="EI27" s="314"/>
      <c r="EJ27" s="314"/>
      <c r="EK27" s="314"/>
      <c r="EL27" s="314"/>
      <c r="EM27" s="314"/>
      <c r="EN27" s="314"/>
      <c r="EO27" s="314"/>
      <c r="EP27" s="314"/>
      <c r="EQ27" s="314"/>
      <c r="ER27" s="314"/>
      <c r="ES27" s="314"/>
      <c r="ET27" s="314"/>
      <c r="EU27" s="314"/>
      <c r="EV27" s="314"/>
      <c r="EW27" s="314"/>
      <c r="EX27" s="314"/>
      <c r="EY27" s="314"/>
      <c r="EZ27" s="314"/>
      <c r="FA27" s="314"/>
      <c r="FB27" s="314"/>
      <c r="FC27" s="314"/>
      <c r="FD27" s="314"/>
      <c r="FE27" s="314"/>
      <c r="FF27" s="314"/>
      <c r="FG27" s="314"/>
      <c r="FH27" s="314"/>
      <c r="FI27" s="314"/>
      <c r="FJ27" s="314"/>
      <c r="FK27" s="314"/>
      <c r="FL27" s="314"/>
      <c r="FM27" s="314"/>
      <c r="FN27" s="314"/>
      <c r="FO27" s="314"/>
      <c r="FP27" s="314"/>
      <c r="FQ27" s="314"/>
      <c r="FR27" s="314"/>
      <c r="FS27" s="314"/>
      <c r="FT27" s="314"/>
      <c r="FU27" s="314"/>
      <c r="FV27" s="314"/>
      <c r="FW27" s="314"/>
      <c r="FX27" s="314"/>
      <c r="FY27" s="314"/>
      <c r="FZ27" s="314"/>
      <c r="GA27" s="314"/>
      <c r="GB27" s="314"/>
      <c r="GC27" s="314"/>
      <c r="GD27" s="314"/>
      <c r="GE27" s="314"/>
      <c r="GF27" s="314"/>
      <c r="GG27" s="314"/>
      <c r="GH27" s="314"/>
      <c r="GI27" s="314"/>
      <c r="GJ27" s="314"/>
      <c r="GK27" s="314"/>
      <c r="GL27" s="314"/>
      <c r="GM27" s="314"/>
      <c r="GN27" s="314"/>
      <c r="GO27" s="314"/>
      <c r="GP27" s="314"/>
      <c r="GQ27" s="314"/>
      <c r="GR27" s="314"/>
      <c r="GS27" s="314"/>
      <c r="GT27" s="314"/>
      <c r="GU27" s="314"/>
      <c r="GV27" s="314"/>
      <c r="GW27" s="314"/>
      <c r="GX27" s="314"/>
      <c r="GY27" s="314"/>
      <c r="GZ27" s="314"/>
      <c r="HA27" s="314"/>
      <c r="HB27" s="314"/>
      <c r="HC27" s="314"/>
      <c r="HD27" s="314"/>
      <c r="HE27" s="314"/>
      <c r="HF27" s="314"/>
      <c r="HG27" s="314"/>
      <c r="HH27" s="314"/>
      <c r="HI27" s="314"/>
      <c r="HJ27" s="314"/>
      <c r="HK27" s="314"/>
      <c r="HL27" s="314"/>
      <c r="HM27" s="314"/>
      <c r="HN27" s="314"/>
      <c r="HO27" s="314"/>
      <c r="HP27" s="314"/>
      <c r="HQ27" s="314"/>
      <c r="HR27" s="314"/>
      <c r="HS27" s="314"/>
      <c r="HT27" s="314"/>
      <c r="HU27" s="314"/>
    </row>
    <row r="28" spans="1:229">
      <c r="A28" s="300" t="s">
        <v>4523</v>
      </c>
      <c r="B28" s="300"/>
      <c r="C28" s="300"/>
      <c r="D28" s="301"/>
      <c r="E28" s="301"/>
      <c r="F28" s="301"/>
      <c r="G28" s="301"/>
      <c r="H28" s="30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4"/>
      <c r="AP28" s="314"/>
      <c r="AQ28" s="314"/>
      <c r="AR28" s="314"/>
      <c r="AS28" s="314"/>
      <c r="AT28" s="314"/>
      <c r="AU28" s="314"/>
      <c r="AV28" s="314"/>
      <c r="AW28" s="314"/>
      <c r="AX28" s="314"/>
      <c r="AY28" s="314"/>
      <c r="AZ28" s="314"/>
      <c r="BA28" s="314"/>
      <c r="BB28" s="314"/>
      <c r="BC28" s="314"/>
      <c r="BD28" s="314"/>
      <c r="BE28" s="314"/>
      <c r="BF28" s="314"/>
      <c r="BG28" s="314"/>
      <c r="BH28" s="314"/>
      <c r="BI28" s="314"/>
      <c r="BJ28" s="314"/>
      <c r="BK28" s="314"/>
      <c r="BL28" s="314"/>
      <c r="BM28" s="314"/>
      <c r="BN28" s="314"/>
      <c r="BO28" s="314"/>
      <c r="BP28" s="314"/>
      <c r="BQ28" s="314"/>
      <c r="BR28" s="314"/>
      <c r="BS28" s="314"/>
      <c r="BT28" s="314"/>
      <c r="BU28" s="314"/>
      <c r="BV28" s="314"/>
      <c r="BW28" s="314"/>
      <c r="BX28" s="314"/>
      <c r="BY28" s="314"/>
      <c r="BZ28" s="314"/>
      <c r="CA28" s="314"/>
      <c r="CB28" s="314"/>
      <c r="CC28" s="314"/>
      <c r="CD28" s="314"/>
      <c r="CE28" s="314"/>
      <c r="CF28" s="314"/>
      <c r="CG28" s="314"/>
      <c r="CH28" s="314"/>
      <c r="CI28" s="314"/>
      <c r="CJ28" s="314"/>
      <c r="CK28" s="314"/>
      <c r="CL28" s="314"/>
      <c r="CM28" s="314"/>
      <c r="CN28" s="314"/>
      <c r="CO28" s="314"/>
      <c r="CP28" s="314"/>
      <c r="CQ28" s="314"/>
      <c r="CR28" s="314"/>
      <c r="CS28" s="314"/>
      <c r="CT28" s="314"/>
      <c r="CU28" s="314"/>
      <c r="CV28" s="314"/>
      <c r="CW28" s="314"/>
      <c r="CX28" s="314"/>
      <c r="CY28" s="314"/>
      <c r="CZ28" s="314"/>
      <c r="DA28" s="314"/>
      <c r="DB28" s="314"/>
      <c r="DC28" s="314"/>
      <c r="DD28" s="314"/>
      <c r="DE28" s="314"/>
      <c r="DF28" s="314"/>
      <c r="DG28" s="314"/>
      <c r="DH28" s="314"/>
      <c r="DI28" s="314"/>
      <c r="DJ28" s="314"/>
      <c r="DK28" s="314"/>
      <c r="DL28" s="314"/>
      <c r="DM28" s="314"/>
      <c r="DN28" s="314"/>
      <c r="DO28" s="314"/>
      <c r="DP28" s="314"/>
      <c r="DQ28" s="314"/>
      <c r="DR28" s="314"/>
      <c r="DS28" s="314"/>
      <c r="DT28" s="314"/>
      <c r="DU28" s="314"/>
      <c r="DV28" s="314"/>
      <c r="DW28" s="314"/>
      <c r="DX28" s="314"/>
      <c r="DY28" s="314"/>
      <c r="DZ28" s="314"/>
      <c r="EA28" s="314"/>
      <c r="EB28" s="314"/>
      <c r="EC28" s="314"/>
      <c r="ED28" s="314"/>
      <c r="EE28" s="314"/>
      <c r="EF28" s="314"/>
      <c r="EG28" s="314"/>
      <c r="EH28" s="314"/>
      <c r="EI28" s="314"/>
      <c r="EJ28" s="314"/>
      <c r="EK28" s="314"/>
      <c r="EL28" s="314"/>
      <c r="EM28" s="314"/>
      <c r="EN28" s="314"/>
      <c r="EO28" s="314"/>
      <c r="EP28" s="314"/>
      <c r="EQ28" s="314"/>
      <c r="ER28" s="314"/>
      <c r="ES28" s="314"/>
      <c r="ET28" s="314"/>
      <c r="EU28" s="314"/>
      <c r="EV28" s="314"/>
      <c r="EW28" s="314"/>
      <c r="EX28" s="314"/>
      <c r="EY28" s="314"/>
      <c r="EZ28" s="314"/>
      <c r="FA28" s="314"/>
      <c r="FB28" s="314"/>
      <c r="FC28" s="314"/>
      <c r="FD28" s="314"/>
      <c r="FE28" s="314"/>
      <c r="FF28" s="314"/>
      <c r="FG28" s="314"/>
      <c r="FH28" s="314"/>
      <c r="FI28" s="314"/>
      <c r="FJ28" s="314"/>
      <c r="FK28" s="314"/>
      <c r="FL28" s="314"/>
      <c r="FM28" s="314"/>
      <c r="FN28" s="314"/>
      <c r="FO28" s="314"/>
      <c r="FP28" s="314"/>
      <c r="FQ28" s="314"/>
      <c r="FR28" s="314"/>
      <c r="FS28" s="314"/>
      <c r="FT28" s="314"/>
      <c r="FU28" s="314"/>
      <c r="FV28" s="314"/>
      <c r="FW28" s="314"/>
      <c r="FX28" s="314"/>
      <c r="FY28" s="314"/>
      <c r="FZ28" s="314"/>
      <c r="GA28" s="314"/>
      <c r="GB28" s="314"/>
      <c r="GC28" s="314"/>
      <c r="GD28" s="314"/>
      <c r="GE28" s="314"/>
      <c r="GF28" s="314"/>
      <c r="GG28" s="314"/>
      <c r="GH28" s="314"/>
      <c r="GI28" s="314"/>
      <c r="GJ28" s="314"/>
      <c r="GK28" s="314"/>
      <c r="GL28" s="314"/>
      <c r="GM28" s="314"/>
      <c r="GN28" s="314"/>
      <c r="GO28" s="314"/>
      <c r="GP28" s="314"/>
      <c r="GQ28" s="314"/>
      <c r="GR28" s="314"/>
      <c r="GS28" s="314"/>
      <c r="GT28" s="314"/>
      <c r="GU28" s="314"/>
      <c r="GV28" s="314"/>
      <c r="GW28" s="314"/>
      <c r="GX28" s="314"/>
      <c r="GY28" s="314"/>
      <c r="GZ28" s="314"/>
      <c r="HA28" s="314"/>
      <c r="HB28" s="314"/>
      <c r="HC28" s="314"/>
      <c r="HD28" s="314"/>
      <c r="HE28" s="314"/>
      <c r="HF28" s="314"/>
      <c r="HG28" s="314"/>
      <c r="HH28" s="314"/>
      <c r="HI28" s="314"/>
      <c r="HJ28" s="314"/>
      <c r="HK28" s="314"/>
      <c r="HL28" s="314"/>
      <c r="HM28" s="314"/>
      <c r="HN28" s="314"/>
      <c r="HO28" s="314"/>
      <c r="HP28" s="314"/>
      <c r="HQ28" s="314"/>
      <c r="HR28" s="314"/>
      <c r="HS28" s="314"/>
      <c r="HT28" s="314"/>
      <c r="HU28" s="314"/>
    </row>
    <row r="29" spans="1:229">
      <c r="A29" s="303" t="s">
        <v>4436</v>
      </c>
      <c r="B29" s="303"/>
      <c r="C29" s="303"/>
      <c r="D29" s="293"/>
      <c r="E29" s="293"/>
      <c r="F29" s="293"/>
      <c r="G29" s="293"/>
      <c r="H29" s="293"/>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4"/>
      <c r="AP29" s="314"/>
      <c r="AQ29" s="314"/>
      <c r="AR29" s="314"/>
      <c r="AS29" s="314"/>
      <c r="AT29" s="314"/>
      <c r="AU29" s="314"/>
      <c r="AV29" s="314"/>
      <c r="AW29" s="314"/>
      <c r="AX29" s="314"/>
      <c r="AY29" s="314"/>
      <c r="AZ29" s="314"/>
      <c r="BA29" s="314"/>
      <c r="BB29" s="314"/>
      <c r="BC29" s="314"/>
      <c r="BD29" s="314"/>
      <c r="BE29" s="314"/>
      <c r="BF29" s="314"/>
      <c r="BG29" s="314"/>
      <c r="BH29" s="314"/>
      <c r="BI29" s="314"/>
      <c r="BJ29" s="314"/>
      <c r="BK29" s="314"/>
      <c r="BL29" s="314"/>
      <c r="BM29" s="314"/>
      <c r="BN29" s="314"/>
      <c r="BO29" s="314"/>
      <c r="BP29" s="314"/>
      <c r="BQ29" s="314"/>
      <c r="BR29" s="314"/>
      <c r="BS29" s="314"/>
      <c r="BT29" s="314"/>
      <c r="BU29" s="314"/>
      <c r="BV29" s="314"/>
      <c r="BW29" s="314"/>
      <c r="BX29" s="314"/>
      <c r="BY29" s="314"/>
      <c r="BZ29" s="314"/>
      <c r="CA29" s="314"/>
      <c r="CB29" s="314"/>
      <c r="CC29" s="314"/>
      <c r="CD29" s="314"/>
      <c r="CE29" s="314"/>
      <c r="CF29" s="314"/>
      <c r="CG29" s="314"/>
      <c r="CH29" s="314"/>
      <c r="CI29" s="314"/>
      <c r="CJ29" s="314"/>
      <c r="CK29" s="314"/>
      <c r="CL29" s="314"/>
      <c r="CM29" s="314"/>
      <c r="CN29" s="314"/>
      <c r="CO29" s="314"/>
      <c r="CP29" s="314"/>
      <c r="CQ29" s="314"/>
      <c r="CR29" s="314"/>
      <c r="CS29" s="314"/>
      <c r="CT29" s="314"/>
      <c r="CU29" s="314"/>
      <c r="CV29" s="314"/>
      <c r="CW29" s="314"/>
      <c r="CX29" s="314"/>
      <c r="CY29" s="314"/>
      <c r="CZ29" s="314"/>
      <c r="DA29" s="314"/>
      <c r="DB29" s="314"/>
      <c r="DC29" s="314"/>
      <c r="DD29" s="314"/>
      <c r="DE29" s="314"/>
      <c r="DF29" s="314"/>
      <c r="DG29" s="314"/>
      <c r="DH29" s="314"/>
      <c r="DI29" s="314"/>
      <c r="DJ29" s="314"/>
      <c r="DK29" s="314"/>
      <c r="DL29" s="314"/>
      <c r="DM29" s="314"/>
      <c r="DN29" s="314"/>
      <c r="DO29" s="314"/>
      <c r="DP29" s="314"/>
      <c r="DQ29" s="314"/>
      <c r="DR29" s="314"/>
      <c r="DS29" s="314"/>
      <c r="DT29" s="314"/>
      <c r="DU29" s="314"/>
      <c r="DV29" s="314"/>
      <c r="DW29" s="314"/>
      <c r="DX29" s="314"/>
      <c r="DY29" s="314"/>
      <c r="DZ29" s="314"/>
      <c r="EA29" s="314"/>
      <c r="EB29" s="314"/>
      <c r="EC29" s="314"/>
      <c r="ED29" s="314"/>
      <c r="EE29" s="314"/>
      <c r="EF29" s="314"/>
      <c r="EG29" s="314"/>
      <c r="EH29" s="314"/>
      <c r="EI29" s="314"/>
      <c r="EJ29" s="314"/>
      <c r="EK29" s="314"/>
      <c r="EL29" s="314"/>
      <c r="EM29" s="314"/>
      <c r="EN29" s="314"/>
      <c r="EO29" s="314"/>
      <c r="EP29" s="314"/>
      <c r="EQ29" s="314"/>
      <c r="ER29" s="314"/>
      <c r="ES29" s="314"/>
      <c r="ET29" s="314"/>
      <c r="EU29" s="314"/>
      <c r="EV29" s="314"/>
      <c r="EW29" s="314"/>
      <c r="EX29" s="314"/>
      <c r="EY29" s="314"/>
      <c r="EZ29" s="314"/>
      <c r="FA29" s="314"/>
      <c r="FB29" s="314"/>
      <c r="FC29" s="314"/>
      <c r="FD29" s="314"/>
      <c r="FE29" s="314"/>
      <c r="FF29" s="314"/>
      <c r="FG29" s="314"/>
      <c r="FH29" s="314"/>
      <c r="FI29" s="314"/>
      <c r="FJ29" s="314"/>
      <c r="FK29" s="314"/>
      <c r="FL29" s="314"/>
      <c r="FM29" s="314"/>
      <c r="FN29" s="314"/>
      <c r="FO29" s="314"/>
      <c r="FP29" s="314"/>
      <c r="FQ29" s="314"/>
      <c r="FR29" s="314"/>
      <c r="FS29" s="314"/>
      <c r="FT29" s="314"/>
      <c r="FU29" s="314"/>
      <c r="FV29" s="314"/>
      <c r="FW29" s="314"/>
      <c r="FX29" s="314"/>
      <c r="FY29" s="314"/>
      <c r="FZ29" s="314"/>
      <c r="GA29" s="314"/>
      <c r="GB29" s="314"/>
      <c r="GC29" s="314"/>
      <c r="GD29" s="314"/>
      <c r="GE29" s="314"/>
      <c r="GF29" s="314"/>
      <c r="GG29" s="314"/>
      <c r="GH29" s="314"/>
      <c r="GI29" s="314"/>
      <c r="GJ29" s="314"/>
      <c r="GK29" s="314"/>
      <c r="GL29" s="314"/>
      <c r="GM29" s="314"/>
      <c r="GN29" s="314"/>
      <c r="GO29" s="314"/>
      <c r="GP29" s="314"/>
      <c r="GQ29" s="314"/>
      <c r="GR29" s="314"/>
      <c r="GS29" s="314"/>
      <c r="GT29" s="314"/>
      <c r="GU29" s="314"/>
      <c r="GV29" s="314"/>
      <c r="GW29" s="314"/>
      <c r="GX29" s="314"/>
      <c r="GY29" s="314"/>
      <c r="GZ29" s="314"/>
      <c r="HA29" s="314"/>
      <c r="HB29" s="314"/>
      <c r="HC29" s="314"/>
      <c r="HD29" s="314"/>
      <c r="HE29" s="314"/>
      <c r="HF29" s="314"/>
      <c r="HG29" s="314"/>
      <c r="HH29" s="314"/>
      <c r="HI29" s="314"/>
      <c r="HJ29" s="314"/>
      <c r="HK29" s="314"/>
      <c r="HL29" s="314"/>
      <c r="HM29" s="314"/>
      <c r="HN29" s="314"/>
      <c r="HO29" s="314"/>
      <c r="HP29" s="314"/>
      <c r="HQ29" s="314"/>
      <c r="HR29" s="314"/>
      <c r="HS29" s="314"/>
      <c r="HT29" s="314"/>
      <c r="HU29" s="314"/>
    </row>
    <row r="30" spans="9:4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0"/>
    </row>
    <row r="31" spans="9:40">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50"/>
    </row>
    <row r="32" spans="9:4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0"/>
      <c r="AM32" s="150"/>
      <c r="AN32" s="150"/>
    </row>
    <row r="33" spans="9:4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50"/>
    </row>
    <row r="34" spans="9:4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50"/>
    </row>
    <row r="35" spans="9:4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row>
    <row r="36" spans="9:4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0"/>
      <c r="AN36" s="150"/>
    </row>
    <row r="37" spans="9:4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row>
    <row r="38" spans="9:4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row>
    <row r="39" spans="9:4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row>
    <row r="40" spans="9:4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row>
    <row r="41" spans="9:4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row>
    <row r="42" spans="9:4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row>
    <row r="43" spans="9:4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row>
    <row r="44" spans="9:4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row>
    <row r="45" spans="9:4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row>
    <row r="46" spans="9:4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row>
    <row r="47" spans="9:4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row>
    <row r="48" spans="9:4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row>
    <row r="49" spans="9:4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row>
    <row r="50" spans="9:4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row>
    <row r="51" spans="9:4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row>
    <row r="52" spans="9:4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row>
    <row r="53" spans="9:4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row>
  </sheetData>
  <mergeCells count="6">
    <mergeCell ref="A1:G1"/>
    <mergeCell ref="A2:G2"/>
    <mergeCell ref="A3:G3"/>
    <mergeCell ref="A4:G4"/>
    <mergeCell ref="A13:H13"/>
    <mergeCell ref="A14:H14"/>
  </mergeCells>
  <hyperlinks>
    <hyperlink ref="H4" location="香港UPS分区表!A1" display="点击进入分区"/>
    <hyperlink ref="J4" location="价格目录!A1" display="返回目录"/>
  </hyperlinks>
  <pageMargins left="0.699305555555556" right="0.699305555555556" top="0.75" bottom="0.75" header="0.3" footer="0.3"/>
  <pageSetup paperSize="9" orientation="portrait"/>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K56"/>
  <sheetViews>
    <sheetView workbookViewId="0">
      <selection activeCell="F15" sqref="F15"/>
    </sheetView>
  </sheetViews>
  <sheetFormatPr defaultColWidth="9" defaultRowHeight="14.25"/>
  <cols>
    <col min="1" max="1" width="34.75" customWidth="1"/>
    <col min="2" max="2" width="13.75" customWidth="1"/>
    <col min="3" max="3" width="13" customWidth="1"/>
    <col min="4" max="4" width="18.75" customWidth="1"/>
    <col min="5" max="5" width="15.875" customWidth="1"/>
    <col min="6" max="6" width="15.75" customWidth="1"/>
    <col min="7" max="7" width="12.5" customWidth="1"/>
    <col min="11" max="11" width="14.25" customWidth="1"/>
  </cols>
  <sheetData>
    <row r="1" ht="31.5" spans="1:11">
      <c r="A1" s="31" t="s">
        <v>95</v>
      </c>
      <c r="B1" s="31"/>
      <c r="C1" s="31"/>
      <c r="D1" s="31"/>
      <c r="E1" s="31"/>
      <c r="F1" s="31"/>
      <c r="G1" s="31"/>
      <c r="H1" s="31"/>
      <c r="I1" s="55"/>
      <c r="J1" s="55"/>
      <c r="K1" s="55"/>
    </row>
    <row r="2" ht="18.75" spans="1:11">
      <c r="A2" s="32" t="s">
        <v>216</v>
      </c>
      <c r="B2" s="32"/>
      <c r="C2" s="32"/>
      <c r="D2" s="32"/>
      <c r="E2" s="32"/>
      <c r="F2" s="32"/>
      <c r="G2" s="32"/>
      <c r="H2" s="32"/>
      <c r="I2" s="55"/>
      <c r="J2" s="55"/>
      <c r="K2" s="55"/>
    </row>
    <row r="3" spans="1:11">
      <c r="A3" s="33" t="s">
        <v>2700</v>
      </c>
      <c r="B3" s="34"/>
      <c r="C3" s="34"/>
      <c r="D3" s="34"/>
      <c r="E3" s="34"/>
      <c r="F3" s="34"/>
      <c r="G3" s="34"/>
      <c r="H3" s="34"/>
      <c r="I3" s="56"/>
      <c r="J3" s="55"/>
      <c r="K3" s="55"/>
    </row>
    <row r="4" ht="33.75" spans="1:11">
      <c r="A4" s="207" t="s">
        <v>4542</v>
      </c>
      <c r="B4" s="207"/>
      <c r="C4" s="207"/>
      <c r="D4" s="207"/>
      <c r="E4" s="207"/>
      <c r="F4" s="207"/>
      <c r="G4" s="207"/>
      <c r="H4" s="263"/>
      <c r="I4" s="253"/>
      <c r="J4" s="272"/>
      <c r="K4" s="272"/>
    </row>
    <row r="5" ht="15" spans="1:11">
      <c r="A5" s="264" t="s">
        <v>4543</v>
      </c>
      <c r="B5" s="210"/>
      <c r="C5" s="210"/>
      <c r="D5" s="210"/>
      <c r="E5" s="210"/>
      <c r="F5" s="210"/>
      <c r="G5" s="265" t="s">
        <v>4544</v>
      </c>
      <c r="H5" s="266"/>
      <c r="I5" s="272"/>
      <c r="J5" s="272"/>
      <c r="K5" s="272"/>
    </row>
    <row r="6" ht="29.25" customHeight="1" spans="1:11">
      <c r="A6" s="213" t="s">
        <v>219</v>
      </c>
      <c r="B6" s="214" t="s">
        <v>4545</v>
      </c>
      <c r="C6" s="214" t="s">
        <v>3681</v>
      </c>
      <c r="D6" s="214" t="s">
        <v>4546</v>
      </c>
      <c r="E6" s="214" t="s">
        <v>4547</v>
      </c>
      <c r="F6" s="214" t="s">
        <v>3333</v>
      </c>
      <c r="G6" s="214" t="s">
        <v>4548</v>
      </c>
      <c r="H6" s="215" t="s">
        <v>99</v>
      </c>
      <c r="I6" s="255" t="s">
        <v>6</v>
      </c>
      <c r="J6" s="272"/>
      <c r="K6" s="272"/>
    </row>
    <row r="7" ht="25" customHeight="1" spans="1:11">
      <c r="A7" s="216" t="s">
        <v>248</v>
      </c>
      <c r="B7" s="267">
        <v>42.5</v>
      </c>
      <c r="C7" s="267">
        <v>41.5</v>
      </c>
      <c r="D7" s="267">
        <v>41.5</v>
      </c>
      <c r="E7" s="267">
        <v>41.5</v>
      </c>
      <c r="F7" s="267">
        <v>41.5</v>
      </c>
      <c r="G7" s="267">
        <v>41.5</v>
      </c>
      <c r="H7" s="266"/>
      <c r="I7" s="272"/>
      <c r="J7" s="272"/>
      <c r="K7" s="272"/>
    </row>
    <row r="8" ht="25" customHeight="1" spans="1:11">
      <c r="A8" s="218" t="s">
        <v>3701</v>
      </c>
      <c r="B8" s="268">
        <v>47.5</v>
      </c>
      <c r="C8" s="268">
        <v>46.5</v>
      </c>
      <c r="D8" s="268">
        <v>46.5</v>
      </c>
      <c r="E8" s="268">
        <v>46.5</v>
      </c>
      <c r="F8" s="268">
        <v>46.5</v>
      </c>
      <c r="G8" s="268">
        <v>46.5</v>
      </c>
      <c r="H8" s="269"/>
      <c r="I8" s="272"/>
      <c r="J8" s="272"/>
      <c r="K8" s="272"/>
    </row>
    <row r="9" ht="23" customHeight="1" spans="1:11">
      <c r="A9" s="219" t="s">
        <v>622</v>
      </c>
      <c r="B9" s="268">
        <v>47.5</v>
      </c>
      <c r="C9" s="268">
        <v>46.5</v>
      </c>
      <c r="D9" s="268">
        <v>46.5</v>
      </c>
      <c r="E9" s="268">
        <v>46.5</v>
      </c>
      <c r="F9" s="268">
        <v>46.5</v>
      </c>
      <c r="G9" s="268">
        <v>46.5</v>
      </c>
      <c r="H9" s="269"/>
      <c r="I9" s="272"/>
      <c r="J9" s="272"/>
      <c r="K9" s="272"/>
    </row>
    <row r="10" ht="57" customHeight="1" spans="1:11">
      <c r="A10" s="218" t="s">
        <v>4549</v>
      </c>
      <c r="B10" s="270">
        <v>37</v>
      </c>
      <c r="C10" s="270">
        <v>36.5</v>
      </c>
      <c r="D10" s="270">
        <v>36.5</v>
      </c>
      <c r="E10" s="270">
        <v>36.5</v>
      </c>
      <c r="F10" s="270">
        <v>36.5</v>
      </c>
      <c r="G10" s="270">
        <v>36.5</v>
      </c>
      <c r="H10" s="271"/>
      <c r="I10" s="272"/>
      <c r="J10" s="272"/>
      <c r="K10" s="272"/>
    </row>
    <row r="11" ht="24" customHeight="1" spans="1:11">
      <c r="A11" s="220" t="s">
        <v>824</v>
      </c>
      <c r="B11" s="221">
        <v>18.5</v>
      </c>
      <c r="C11" s="221">
        <v>18.5</v>
      </c>
      <c r="D11" s="221">
        <v>18.5</v>
      </c>
      <c r="E11" s="221">
        <v>18.5</v>
      </c>
      <c r="F11" s="222" t="s">
        <v>251</v>
      </c>
      <c r="G11" s="222" t="s">
        <v>251</v>
      </c>
      <c r="H11" s="271"/>
      <c r="I11" s="272"/>
      <c r="J11" s="272"/>
      <c r="K11" s="272"/>
    </row>
    <row r="12" ht="24" customHeight="1" spans="1:11">
      <c r="A12" s="223" t="s">
        <v>343</v>
      </c>
      <c r="B12" s="221">
        <v>18.5</v>
      </c>
      <c r="C12" s="221">
        <v>18.5</v>
      </c>
      <c r="D12" s="221">
        <v>18.5</v>
      </c>
      <c r="E12" s="221">
        <v>18.5</v>
      </c>
      <c r="F12" s="222" t="s">
        <v>251</v>
      </c>
      <c r="G12" s="222" t="s">
        <v>251</v>
      </c>
      <c r="H12" s="271"/>
      <c r="I12" s="272"/>
      <c r="J12" s="272"/>
      <c r="K12" s="272"/>
    </row>
    <row r="13" ht="24" customHeight="1" spans="1:11">
      <c r="A13" s="216" t="s">
        <v>222</v>
      </c>
      <c r="B13" s="221">
        <v>22</v>
      </c>
      <c r="C13" s="221">
        <v>22</v>
      </c>
      <c r="D13" s="221">
        <v>22</v>
      </c>
      <c r="E13" s="221">
        <v>22</v>
      </c>
      <c r="F13" s="222" t="s">
        <v>251</v>
      </c>
      <c r="G13" s="222" t="s">
        <v>251</v>
      </c>
      <c r="H13" s="271"/>
      <c r="I13" s="272"/>
      <c r="K13" s="272"/>
    </row>
    <row r="14" ht="21" customHeight="1" spans="1:11">
      <c r="A14" s="223" t="s">
        <v>321</v>
      </c>
      <c r="B14" s="221">
        <v>18.5</v>
      </c>
      <c r="C14" s="221">
        <v>18.5</v>
      </c>
      <c r="D14" s="221">
        <v>18.5</v>
      </c>
      <c r="E14" s="221">
        <v>18.5</v>
      </c>
      <c r="F14" s="222" t="s">
        <v>251</v>
      </c>
      <c r="G14" s="222" t="s">
        <v>251</v>
      </c>
      <c r="H14" s="271"/>
      <c r="I14" s="272"/>
      <c r="J14" s="272"/>
      <c r="K14" s="272"/>
    </row>
    <row r="15" ht="21" customHeight="1" spans="1:11">
      <c r="A15" s="223" t="s">
        <v>313</v>
      </c>
      <c r="B15" s="221">
        <v>18.5</v>
      </c>
      <c r="C15" s="221">
        <v>18.5</v>
      </c>
      <c r="D15" s="221">
        <v>18.5</v>
      </c>
      <c r="E15" s="221">
        <v>18.5</v>
      </c>
      <c r="F15" s="222" t="s">
        <v>251</v>
      </c>
      <c r="G15" s="222" t="s">
        <v>251</v>
      </c>
      <c r="H15" s="271"/>
      <c r="I15" s="272"/>
      <c r="J15" s="272"/>
      <c r="K15" s="272"/>
    </row>
    <row r="16" ht="21" customHeight="1" spans="1:11">
      <c r="A16" s="224" t="s">
        <v>329</v>
      </c>
      <c r="B16" s="221">
        <v>22</v>
      </c>
      <c r="C16" s="221">
        <v>22</v>
      </c>
      <c r="D16" s="221">
        <v>22</v>
      </c>
      <c r="E16" s="221">
        <v>22</v>
      </c>
      <c r="F16" s="222"/>
      <c r="G16" s="222"/>
      <c r="H16" s="271"/>
      <c r="I16" s="272"/>
      <c r="J16" s="272"/>
      <c r="K16" s="272"/>
    </row>
    <row r="17" ht="23" customHeight="1" spans="1:11">
      <c r="A17" s="216" t="s">
        <v>396</v>
      </c>
      <c r="B17" s="149">
        <v>28</v>
      </c>
      <c r="C17">
        <v>28</v>
      </c>
      <c r="D17" s="149">
        <v>28</v>
      </c>
      <c r="E17">
        <v>28</v>
      </c>
      <c r="F17" s="222"/>
      <c r="G17" s="222"/>
      <c r="H17" s="271"/>
      <c r="I17" s="272"/>
      <c r="J17" s="272"/>
      <c r="K17" s="272"/>
    </row>
    <row r="18" ht="21" customHeight="1" spans="1:11">
      <c r="A18" s="224" t="s">
        <v>380</v>
      </c>
      <c r="B18" s="226">
        <v>25.5</v>
      </c>
      <c r="C18" s="226">
        <v>25.5</v>
      </c>
      <c r="D18" s="226">
        <v>25.5</v>
      </c>
      <c r="E18" s="226">
        <v>25.5</v>
      </c>
      <c r="F18" s="222" t="s">
        <v>251</v>
      </c>
      <c r="G18" s="222" t="s">
        <v>251</v>
      </c>
      <c r="H18" s="271"/>
      <c r="I18" s="272"/>
      <c r="J18" s="272"/>
      <c r="K18" s="272"/>
    </row>
    <row r="19" ht="55" customHeight="1" spans="1:11">
      <c r="A19" s="227" t="s">
        <v>4550</v>
      </c>
      <c r="B19" s="228"/>
      <c r="C19" s="229"/>
      <c r="D19" s="229"/>
      <c r="E19" s="229"/>
      <c r="F19" s="229"/>
      <c r="G19" s="229"/>
      <c r="H19" s="229"/>
      <c r="I19" s="229"/>
      <c r="J19" s="229"/>
      <c r="K19" s="256"/>
    </row>
    <row r="20" spans="1:11">
      <c r="A20" s="230" t="s">
        <v>4551</v>
      </c>
      <c r="B20" s="231"/>
      <c r="C20" s="231"/>
      <c r="D20" s="231"/>
      <c r="E20" s="231"/>
      <c r="F20" s="231"/>
      <c r="G20" s="232"/>
      <c r="H20" s="232"/>
      <c r="I20" s="232"/>
      <c r="J20" s="232"/>
      <c r="K20" s="257"/>
    </row>
    <row r="21" spans="1:11">
      <c r="A21" s="230" t="s">
        <v>4552</v>
      </c>
      <c r="B21" s="231"/>
      <c r="C21" s="231"/>
      <c r="D21" s="231"/>
      <c r="E21" s="231"/>
      <c r="F21" s="231"/>
      <c r="G21" s="232"/>
      <c r="H21" s="232"/>
      <c r="I21" s="232"/>
      <c r="J21" s="232"/>
      <c r="K21" s="257"/>
    </row>
    <row r="22" spans="1:11">
      <c r="A22" s="230" t="s">
        <v>4553</v>
      </c>
      <c r="B22" s="231"/>
      <c r="C22" s="231"/>
      <c r="D22" s="231"/>
      <c r="E22" s="231"/>
      <c r="F22" s="231"/>
      <c r="G22" s="232"/>
      <c r="H22" s="232"/>
      <c r="I22" s="232"/>
      <c r="J22" s="232"/>
      <c r="K22" s="257"/>
    </row>
    <row r="23" ht="15" spans="1:11">
      <c r="A23" s="230" t="s">
        <v>4554</v>
      </c>
      <c r="B23" s="231"/>
      <c r="C23" s="231"/>
      <c r="D23" s="231"/>
      <c r="E23" s="231"/>
      <c r="F23" s="231"/>
      <c r="G23" s="232"/>
      <c r="H23" s="232"/>
      <c r="I23" s="232"/>
      <c r="J23" s="232"/>
      <c r="K23" s="257"/>
    </row>
    <row r="24" spans="1:11">
      <c r="A24" s="233" t="s">
        <v>4555</v>
      </c>
      <c r="B24" s="234"/>
      <c r="C24" s="234"/>
      <c r="D24" s="234"/>
      <c r="E24" s="234"/>
      <c r="F24" s="234"/>
      <c r="G24" s="234"/>
      <c r="H24" s="234"/>
      <c r="I24" s="258"/>
      <c r="J24" s="258"/>
      <c r="K24" s="259"/>
    </row>
    <row r="25" ht="15" spans="1:11">
      <c r="A25" s="235" t="s">
        <v>4556</v>
      </c>
      <c r="B25" s="236"/>
      <c r="C25" s="236"/>
      <c r="D25" s="236"/>
      <c r="E25" s="236"/>
      <c r="F25" s="236"/>
      <c r="G25" s="236"/>
      <c r="H25" s="236"/>
      <c r="I25" s="260"/>
      <c r="J25" s="260"/>
      <c r="K25" s="261"/>
    </row>
    <row r="26" spans="1:11">
      <c r="A26" s="237" t="s">
        <v>4557</v>
      </c>
      <c r="B26" s="238"/>
      <c r="C26" s="238"/>
      <c r="D26" s="238"/>
      <c r="E26" s="238"/>
      <c r="F26" s="238"/>
      <c r="G26" s="232"/>
      <c r="H26" s="232"/>
      <c r="I26" s="232"/>
      <c r="J26" s="232"/>
      <c r="K26" s="257"/>
    </row>
    <row r="27" spans="1:11">
      <c r="A27" s="237" t="s">
        <v>4558</v>
      </c>
      <c r="B27" s="238"/>
      <c r="C27" s="238"/>
      <c r="D27" s="238"/>
      <c r="E27" s="238"/>
      <c r="F27" s="238"/>
      <c r="G27" s="232"/>
      <c r="H27" s="232"/>
      <c r="I27" s="232"/>
      <c r="J27" s="232"/>
      <c r="K27" s="257"/>
    </row>
    <row r="28" ht="15" spans="1:11">
      <c r="A28" s="239" t="s">
        <v>4559</v>
      </c>
      <c r="B28" s="238"/>
      <c r="C28" s="238"/>
      <c r="D28" s="238"/>
      <c r="E28" s="238"/>
      <c r="F28" s="238"/>
      <c r="G28" s="232"/>
      <c r="H28" s="232"/>
      <c r="I28" s="232"/>
      <c r="J28" s="232"/>
      <c r="K28" s="257"/>
    </row>
    <row r="29" spans="1:11">
      <c r="A29" s="240" t="s">
        <v>4560</v>
      </c>
      <c r="B29" s="241"/>
      <c r="C29" s="241"/>
      <c r="D29" s="241"/>
      <c r="E29" s="241"/>
      <c r="F29" s="241"/>
      <c r="G29" s="242"/>
      <c r="H29" s="242"/>
      <c r="I29" s="242"/>
      <c r="J29" s="242"/>
      <c r="K29" s="259"/>
    </row>
    <row r="30" spans="1:11">
      <c r="A30" s="239" t="s">
        <v>4561</v>
      </c>
      <c r="B30" s="238"/>
      <c r="C30" s="238"/>
      <c r="D30" s="238"/>
      <c r="E30" s="238"/>
      <c r="F30" s="238"/>
      <c r="G30" s="232"/>
      <c r="H30" s="232"/>
      <c r="I30" s="232"/>
      <c r="J30" s="232"/>
      <c r="K30" s="257"/>
    </row>
    <row r="31" spans="1:11">
      <c r="A31" s="237" t="s">
        <v>4562</v>
      </c>
      <c r="B31" s="238"/>
      <c r="C31" s="238"/>
      <c r="D31" s="238"/>
      <c r="E31" s="238"/>
      <c r="F31" s="238"/>
      <c r="G31" s="232"/>
      <c r="H31" s="232"/>
      <c r="I31" s="232"/>
      <c r="J31" s="232"/>
      <c r="K31" s="257"/>
    </row>
    <row r="32" spans="1:11">
      <c r="A32" s="237" t="s">
        <v>4563</v>
      </c>
      <c r="B32" s="238"/>
      <c r="C32" s="238"/>
      <c r="D32" s="238"/>
      <c r="E32" s="238"/>
      <c r="F32" s="238"/>
      <c r="G32" s="232"/>
      <c r="H32" s="232"/>
      <c r="I32" s="232"/>
      <c r="J32" s="232"/>
      <c r="K32" s="257"/>
    </row>
    <row r="33" spans="1:11">
      <c r="A33" s="237" t="s">
        <v>4564</v>
      </c>
      <c r="B33" s="238"/>
      <c r="C33" s="238"/>
      <c r="D33" s="238"/>
      <c r="E33" s="238"/>
      <c r="F33" s="238"/>
      <c r="G33" s="232"/>
      <c r="H33" s="232"/>
      <c r="I33" s="232"/>
      <c r="J33" s="232"/>
      <c r="K33" s="257"/>
    </row>
    <row r="34" spans="1:11">
      <c r="A34" s="237" t="s">
        <v>4565</v>
      </c>
      <c r="B34" s="238"/>
      <c r="C34" s="238"/>
      <c r="D34" s="238"/>
      <c r="E34" s="238"/>
      <c r="F34" s="238"/>
      <c r="G34" s="232"/>
      <c r="H34" s="232"/>
      <c r="I34" s="232"/>
      <c r="J34" s="232"/>
      <c r="K34" s="257"/>
    </row>
    <row r="35" ht="15" spans="1:11">
      <c r="A35" s="243" t="s">
        <v>4566</v>
      </c>
      <c r="B35" s="244"/>
      <c r="C35" s="244"/>
      <c r="D35" s="244"/>
      <c r="E35" s="244"/>
      <c r="F35" s="244"/>
      <c r="G35" s="245"/>
      <c r="H35" s="245"/>
      <c r="I35" s="245"/>
      <c r="J35" s="245"/>
      <c r="K35" s="261"/>
    </row>
    <row r="36" spans="1:11">
      <c r="A36" s="240" t="s">
        <v>4567</v>
      </c>
      <c r="B36" s="241"/>
      <c r="C36" s="241"/>
      <c r="D36" s="241"/>
      <c r="E36" s="241"/>
      <c r="F36" s="241"/>
      <c r="G36" s="242"/>
      <c r="H36" s="242"/>
      <c r="I36" s="242"/>
      <c r="J36" s="242"/>
      <c r="K36" s="259"/>
    </row>
    <row r="37" spans="1:11">
      <c r="A37" s="239" t="s">
        <v>4568</v>
      </c>
      <c r="B37" s="238"/>
      <c r="C37" s="238"/>
      <c r="D37" s="238"/>
      <c r="E37" s="238"/>
      <c r="F37" s="238"/>
      <c r="G37" s="232"/>
      <c r="H37" s="232"/>
      <c r="I37" s="232"/>
      <c r="J37" s="232"/>
      <c r="K37" s="257"/>
    </row>
    <row r="38" spans="1:11">
      <c r="A38" s="237" t="s">
        <v>4569</v>
      </c>
      <c r="B38" s="238"/>
      <c r="C38" s="238"/>
      <c r="D38" s="238"/>
      <c r="E38" s="238"/>
      <c r="F38" s="238"/>
      <c r="G38" s="232"/>
      <c r="H38" s="232"/>
      <c r="I38" s="232"/>
      <c r="J38" s="232"/>
      <c r="K38" s="257"/>
    </row>
    <row r="39" spans="1:11">
      <c r="A39" s="239" t="s">
        <v>4570</v>
      </c>
      <c r="B39" s="238"/>
      <c r="C39" s="238"/>
      <c r="D39" s="238"/>
      <c r="E39" s="238"/>
      <c r="F39" s="238"/>
      <c r="G39" s="232"/>
      <c r="H39" s="232"/>
      <c r="I39" s="232"/>
      <c r="J39" s="232"/>
      <c r="K39" s="257"/>
    </row>
    <row r="40" spans="1:11">
      <c r="A40" s="239" t="s">
        <v>4571</v>
      </c>
      <c r="B40" s="238"/>
      <c r="C40" s="238"/>
      <c r="D40" s="238"/>
      <c r="E40" s="238"/>
      <c r="F40" s="238"/>
      <c r="G40" s="232"/>
      <c r="H40" s="232"/>
      <c r="I40" s="232"/>
      <c r="J40" s="232"/>
      <c r="K40" s="257"/>
    </row>
    <row r="41" spans="1:11">
      <c r="A41" s="239" t="s">
        <v>4572</v>
      </c>
      <c r="B41" s="238"/>
      <c r="C41" s="238"/>
      <c r="D41" s="238"/>
      <c r="E41" s="238"/>
      <c r="F41" s="238"/>
      <c r="G41" s="232"/>
      <c r="H41" s="232"/>
      <c r="I41" s="232"/>
      <c r="J41" s="232"/>
      <c r="K41" s="257"/>
    </row>
    <row r="42" spans="1:11">
      <c r="A42" s="239" t="s">
        <v>4573</v>
      </c>
      <c r="B42" s="238"/>
      <c r="C42" s="238"/>
      <c r="D42" s="238"/>
      <c r="E42" s="238"/>
      <c r="F42" s="238"/>
      <c r="G42" s="232"/>
      <c r="H42" s="232"/>
      <c r="I42" s="232"/>
      <c r="J42" s="232"/>
      <c r="K42" s="257"/>
    </row>
    <row r="43" ht="15" spans="1:11">
      <c r="A43" s="246" t="s">
        <v>4574</v>
      </c>
      <c r="B43" s="244"/>
      <c r="C43" s="244"/>
      <c r="D43" s="244"/>
      <c r="E43" s="244"/>
      <c r="F43" s="244"/>
      <c r="G43" s="245"/>
      <c r="H43" s="245"/>
      <c r="I43" s="245"/>
      <c r="J43" s="245"/>
      <c r="K43" s="261"/>
    </row>
    <row r="44" spans="1:11">
      <c r="A44" s="247" t="s">
        <v>4575</v>
      </c>
      <c r="B44" s="248"/>
      <c r="C44" s="248"/>
      <c r="D44" s="248"/>
      <c r="E44" s="248"/>
      <c r="F44" s="248"/>
      <c r="G44" s="242"/>
      <c r="H44" s="242"/>
      <c r="I44" s="242"/>
      <c r="J44" s="242"/>
      <c r="K44" s="259"/>
    </row>
    <row r="45" spans="1:11">
      <c r="A45" s="230" t="s">
        <v>4576</v>
      </c>
      <c r="B45" s="231"/>
      <c r="C45" s="231"/>
      <c r="D45" s="231"/>
      <c r="E45" s="231"/>
      <c r="F45" s="231"/>
      <c r="G45" s="232"/>
      <c r="H45" s="232"/>
      <c r="I45" s="232"/>
      <c r="J45" s="232"/>
      <c r="K45" s="257"/>
    </row>
    <row r="46" spans="1:11">
      <c r="A46" s="230"/>
      <c r="B46" s="231"/>
      <c r="C46" s="231"/>
      <c r="D46" s="231"/>
      <c r="E46" s="231"/>
      <c r="F46" s="231"/>
      <c r="G46" s="232"/>
      <c r="H46" s="232"/>
      <c r="I46" s="232"/>
      <c r="J46" s="232"/>
      <c r="K46" s="257"/>
    </row>
    <row r="47" spans="1:11">
      <c r="A47" s="230" t="s">
        <v>4577</v>
      </c>
      <c r="B47" s="231"/>
      <c r="C47" s="231"/>
      <c r="D47" s="231"/>
      <c r="E47" s="231"/>
      <c r="F47" s="231"/>
      <c r="G47" s="232"/>
      <c r="H47" s="232"/>
      <c r="I47" s="232"/>
      <c r="J47" s="232"/>
      <c r="K47" s="257"/>
    </row>
    <row r="48" spans="1:11">
      <c r="A48" s="230" t="s">
        <v>4578</v>
      </c>
      <c r="B48" s="231"/>
      <c r="C48" s="231"/>
      <c r="D48" s="231"/>
      <c r="E48" s="231"/>
      <c r="F48" s="231"/>
      <c r="G48" s="232"/>
      <c r="H48" s="232"/>
      <c r="I48" s="232"/>
      <c r="J48" s="232"/>
      <c r="K48" s="257"/>
    </row>
    <row r="49" spans="1:11">
      <c r="A49" s="230" t="s">
        <v>4579</v>
      </c>
      <c r="B49" s="231"/>
      <c r="C49" s="231"/>
      <c r="D49" s="231"/>
      <c r="E49" s="231"/>
      <c r="F49" s="231"/>
      <c r="G49" s="232"/>
      <c r="H49" s="232"/>
      <c r="I49" s="232"/>
      <c r="J49" s="232"/>
      <c r="K49" s="257"/>
    </row>
    <row r="50" ht="15" spans="1:11">
      <c r="A50" s="249" t="s">
        <v>4580</v>
      </c>
      <c r="B50" s="250"/>
      <c r="C50" s="250"/>
      <c r="D50" s="250"/>
      <c r="E50" s="250"/>
      <c r="F50" s="250"/>
      <c r="G50" s="245"/>
      <c r="H50" s="245"/>
      <c r="I50" s="245"/>
      <c r="J50" s="245"/>
      <c r="K50" s="261"/>
    </row>
    <row r="51" spans="1:11">
      <c r="A51" s="230" t="s">
        <v>4581</v>
      </c>
      <c r="B51" s="231"/>
      <c r="C51" s="231"/>
      <c r="D51" s="231"/>
      <c r="E51" s="231"/>
      <c r="F51" s="231"/>
      <c r="G51" s="232"/>
      <c r="H51" s="232"/>
      <c r="I51" s="232"/>
      <c r="J51" s="232"/>
      <c r="K51" s="257"/>
    </row>
    <row r="52" spans="1:11">
      <c r="A52" s="230" t="s">
        <v>4582</v>
      </c>
      <c r="B52" s="231"/>
      <c r="C52" s="231"/>
      <c r="D52" s="231"/>
      <c r="E52" s="231"/>
      <c r="F52" s="231"/>
      <c r="G52" s="232"/>
      <c r="H52" s="232"/>
      <c r="I52" s="232"/>
      <c r="J52" s="232"/>
      <c r="K52" s="257"/>
    </row>
    <row r="53" spans="1:11">
      <c r="A53" s="230" t="s">
        <v>4583</v>
      </c>
      <c r="B53" s="231"/>
      <c r="C53" s="231"/>
      <c r="D53" s="231"/>
      <c r="E53" s="231"/>
      <c r="F53" s="231"/>
      <c r="G53" s="232"/>
      <c r="H53" s="232"/>
      <c r="I53" s="232"/>
      <c r="J53" s="232"/>
      <c r="K53" s="257"/>
    </row>
    <row r="54" spans="1:11">
      <c r="A54" s="230" t="s">
        <v>4584</v>
      </c>
      <c r="B54" s="231"/>
      <c r="C54" s="231"/>
      <c r="D54" s="231"/>
      <c r="E54" s="231"/>
      <c r="F54" s="231"/>
      <c r="G54" s="232"/>
      <c r="H54" s="232"/>
      <c r="I54" s="232"/>
      <c r="J54" s="232"/>
      <c r="K54" s="257"/>
    </row>
    <row r="55" spans="1:11">
      <c r="A55" s="230" t="s">
        <v>4585</v>
      </c>
      <c r="B55" s="231"/>
      <c r="C55" s="231"/>
      <c r="D55" s="231"/>
      <c r="E55" s="231"/>
      <c r="F55" s="231"/>
      <c r="G55" s="232"/>
      <c r="H55" s="232"/>
      <c r="I55" s="232"/>
      <c r="J55" s="232"/>
      <c r="K55" s="257"/>
    </row>
    <row r="56" ht="15" spans="1:11">
      <c r="A56" s="251"/>
      <c r="B56" s="252"/>
      <c r="C56" s="252"/>
      <c r="D56" s="252"/>
      <c r="E56" s="252"/>
      <c r="F56" s="252"/>
      <c r="G56" s="252"/>
      <c r="H56" s="252"/>
      <c r="I56" s="252"/>
      <c r="J56" s="252"/>
      <c r="K56" s="262"/>
    </row>
  </sheetData>
  <mergeCells count="6">
    <mergeCell ref="A1:H1"/>
    <mergeCell ref="A2:H2"/>
    <mergeCell ref="A3:H3"/>
    <mergeCell ref="A4:G4"/>
    <mergeCell ref="A19:K19"/>
    <mergeCell ref="A56:K56"/>
  </mergeCells>
  <hyperlinks>
    <hyperlink ref="I6" location="香港UPS蓝单分区表!A1" display="进入分区"/>
    <hyperlink ref="H6" location="价格目录!A1" display="返回目录"/>
  </hyperlinks>
  <pageMargins left="0.699305555555556" right="0.699305555555556" top="0.75" bottom="0.75" header="0.3" footer="0.3"/>
  <pageSetup paperSize="9" orientation="portrait"/>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K56"/>
  <sheetViews>
    <sheetView workbookViewId="0">
      <selection activeCell="H12" sqref="H12"/>
    </sheetView>
  </sheetViews>
  <sheetFormatPr defaultColWidth="9" defaultRowHeight="14.25"/>
  <cols>
    <col min="1" max="1" width="43.25" customWidth="1"/>
    <col min="2" max="2" width="11.125" customWidth="1"/>
    <col min="3" max="3" width="11.875" customWidth="1"/>
    <col min="4" max="4" width="13" customWidth="1"/>
    <col min="5" max="5" width="12.875" customWidth="1"/>
    <col min="6" max="6" width="12.25" customWidth="1"/>
    <col min="7" max="7" width="15.75" customWidth="1"/>
  </cols>
  <sheetData>
    <row r="1" ht="31.5" spans="1:11">
      <c r="A1" s="31" t="s">
        <v>95</v>
      </c>
      <c r="B1" s="31"/>
      <c r="C1" s="31"/>
      <c r="D1" s="31"/>
      <c r="E1" s="31"/>
      <c r="F1" s="31"/>
      <c r="G1" s="31"/>
      <c r="H1" s="31"/>
      <c r="I1" s="55"/>
      <c r="J1" s="55"/>
      <c r="K1" s="55"/>
    </row>
    <row r="2" ht="18.75" spans="1:11">
      <c r="A2" s="32" t="s">
        <v>216</v>
      </c>
      <c r="B2" s="32"/>
      <c r="C2" s="32"/>
      <c r="D2" s="32"/>
      <c r="E2" s="32"/>
      <c r="F2" s="32"/>
      <c r="G2" s="32"/>
      <c r="H2" s="32"/>
      <c r="I2" s="55"/>
      <c r="J2" s="55"/>
      <c r="K2" s="55"/>
    </row>
    <row r="3" spans="1:11">
      <c r="A3" s="33" t="s">
        <v>2700</v>
      </c>
      <c r="B3" s="34"/>
      <c r="C3" s="34"/>
      <c r="D3" s="34"/>
      <c r="E3" s="34"/>
      <c r="F3" s="34"/>
      <c r="G3" s="34"/>
      <c r="H3" s="34"/>
      <c r="I3" s="56"/>
      <c r="J3" s="55"/>
      <c r="K3" s="55"/>
    </row>
    <row r="4" ht="33.75" spans="1:11">
      <c r="A4" s="207" t="s">
        <v>4586</v>
      </c>
      <c r="B4" s="207"/>
      <c r="C4" s="207"/>
      <c r="D4" s="207"/>
      <c r="E4" s="207"/>
      <c r="F4" s="207"/>
      <c r="G4" s="207"/>
      <c r="H4" s="208"/>
      <c r="I4" s="253"/>
      <c r="J4" s="254"/>
      <c r="K4" s="254"/>
    </row>
    <row r="5" ht="15" spans="1:11">
      <c r="A5" s="209" t="s">
        <v>4543</v>
      </c>
      <c r="B5" s="210"/>
      <c r="C5" s="210"/>
      <c r="D5" s="210"/>
      <c r="E5" s="210"/>
      <c r="F5" s="210"/>
      <c r="G5" s="211" t="s">
        <v>4587</v>
      </c>
      <c r="H5" s="212"/>
      <c r="I5" s="254"/>
      <c r="J5" s="254"/>
      <c r="K5" s="254"/>
    </row>
    <row r="6" ht="37.5" customHeight="1" spans="1:11">
      <c r="A6" s="213" t="s">
        <v>219</v>
      </c>
      <c r="B6" s="214" t="s">
        <v>4545</v>
      </c>
      <c r="C6" s="214" t="s">
        <v>3681</v>
      </c>
      <c r="D6" s="214" t="s">
        <v>4546</v>
      </c>
      <c r="E6" s="214" t="s">
        <v>4547</v>
      </c>
      <c r="F6" s="214" t="s">
        <v>3333</v>
      </c>
      <c r="G6" s="214" t="s">
        <v>4548</v>
      </c>
      <c r="H6" s="215" t="s">
        <v>99</v>
      </c>
      <c r="I6" s="255" t="s">
        <v>6</v>
      </c>
      <c r="J6" s="254"/>
      <c r="K6" s="254"/>
    </row>
    <row r="7" ht="31.5" customHeight="1" spans="1:11">
      <c r="A7" s="216" t="s">
        <v>248</v>
      </c>
      <c r="B7" s="217">
        <v>44</v>
      </c>
      <c r="C7" s="217">
        <v>44</v>
      </c>
      <c r="D7" s="217">
        <v>44</v>
      </c>
      <c r="E7" s="217">
        <v>44</v>
      </c>
      <c r="F7" s="217">
        <v>44</v>
      </c>
      <c r="G7" s="217">
        <v>44</v>
      </c>
      <c r="H7" s="212"/>
      <c r="I7" s="254"/>
      <c r="J7" s="254"/>
      <c r="K7" s="254"/>
    </row>
    <row r="8" ht="30" customHeight="1" spans="1:11">
      <c r="A8" s="218" t="s">
        <v>3701</v>
      </c>
      <c r="B8" s="217" t="s">
        <v>251</v>
      </c>
      <c r="C8" s="217" t="s">
        <v>251</v>
      </c>
      <c r="D8" s="217" t="s">
        <v>251</v>
      </c>
      <c r="E8" s="217" t="s">
        <v>251</v>
      </c>
      <c r="F8" s="217" t="s">
        <v>251</v>
      </c>
      <c r="G8" s="217" t="s">
        <v>251</v>
      </c>
      <c r="H8" s="212"/>
      <c r="I8" s="254"/>
      <c r="J8" s="254"/>
      <c r="K8" s="254"/>
    </row>
    <row r="9" ht="30" customHeight="1" spans="1:11">
      <c r="A9" s="219" t="s">
        <v>622</v>
      </c>
      <c r="B9" s="217" t="s">
        <v>251</v>
      </c>
      <c r="C9" s="217" t="s">
        <v>251</v>
      </c>
      <c r="D9" s="217" t="s">
        <v>251</v>
      </c>
      <c r="E9" s="217" t="s">
        <v>251</v>
      </c>
      <c r="F9" s="217" t="s">
        <v>251</v>
      </c>
      <c r="G9" s="217" t="s">
        <v>251</v>
      </c>
      <c r="H9" s="212"/>
      <c r="I9" s="254"/>
      <c r="J9" s="254"/>
      <c r="K9" s="254"/>
    </row>
    <row r="10" ht="36" customHeight="1" spans="1:11">
      <c r="A10" s="218" t="s">
        <v>4549</v>
      </c>
      <c r="B10" s="217">
        <v>40</v>
      </c>
      <c r="C10" s="217">
        <v>40</v>
      </c>
      <c r="D10" s="217">
        <v>40</v>
      </c>
      <c r="E10" s="217">
        <v>40</v>
      </c>
      <c r="F10" s="217">
        <v>40</v>
      </c>
      <c r="G10" s="217">
        <v>40</v>
      </c>
      <c r="H10" s="212"/>
      <c r="I10" s="254"/>
      <c r="J10" s="254"/>
      <c r="K10" s="254"/>
    </row>
    <row r="11" ht="28" customHeight="1" spans="1:11">
      <c r="A11" s="220" t="s">
        <v>824</v>
      </c>
      <c r="B11" s="221">
        <v>16.5</v>
      </c>
      <c r="C11" s="221">
        <v>16.5</v>
      </c>
      <c r="D11" s="221">
        <v>16.5</v>
      </c>
      <c r="E11" s="221">
        <v>16.5</v>
      </c>
      <c r="F11" s="222" t="s">
        <v>251</v>
      </c>
      <c r="G11" s="222" t="s">
        <v>251</v>
      </c>
      <c r="H11" s="212"/>
      <c r="I11" s="254"/>
      <c r="J11" s="254"/>
      <c r="K11" s="254"/>
    </row>
    <row r="12" ht="31.5" customHeight="1" spans="1:11">
      <c r="A12" s="223" t="s">
        <v>343</v>
      </c>
      <c r="B12" s="221">
        <v>16.5</v>
      </c>
      <c r="C12" s="221">
        <v>16.5</v>
      </c>
      <c r="D12" s="221">
        <v>16.5</v>
      </c>
      <c r="E12" s="221">
        <v>16.5</v>
      </c>
      <c r="F12" s="222" t="s">
        <v>251</v>
      </c>
      <c r="G12" s="222" t="s">
        <v>251</v>
      </c>
      <c r="H12" s="212"/>
      <c r="I12" s="254"/>
      <c r="J12" s="254"/>
      <c r="K12" s="254"/>
    </row>
    <row r="13" ht="31.5" customHeight="1" spans="1:11">
      <c r="A13" s="216" t="s">
        <v>222</v>
      </c>
      <c r="B13" s="221">
        <v>20.5</v>
      </c>
      <c r="C13" s="221">
        <v>20.5</v>
      </c>
      <c r="D13" s="221">
        <v>20.5</v>
      </c>
      <c r="E13" s="221">
        <v>20.5</v>
      </c>
      <c r="F13" s="222" t="s">
        <v>251</v>
      </c>
      <c r="G13" s="222" t="s">
        <v>251</v>
      </c>
      <c r="H13" s="212"/>
      <c r="I13" s="254"/>
      <c r="J13" s="254"/>
      <c r="K13" s="254"/>
    </row>
    <row r="14" ht="25" customHeight="1" spans="1:10">
      <c r="A14" s="223" t="s">
        <v>321</v>
      </c>
      <c r="B14" s="221">
        <v>16.5</v>
      </c>
      <c r="C14" s="221">
        <v>16.5</v>
      </c>
      <c r="D14" s="221">
        <v>16.5</v>
      </c>
      <c r="E14" s="221">
        <v>16.5</v>
      </c>
      <c r="F14" s="222" t="s">
        <v>251</v>
      </c>
      <c r="G14" s="222" t="s">
        <v>251</v>
      </c>
      <c r="H14" s="212"/>
      <c r="I14" s="254"/>
      <c r="J14" s="254"/>
    </row>
    <row r="15" ht="31.5" customHeight="1" spans="1:11">
      <c r="A15" s="223" t="s">
        <v>313</v>
      </c>
      <c r="B15" s="221">
        <v>16.5</v>
      </c>
      <c r="C15" s="221">
        <v>16.5</v>
      </c>
      <c r="D15" s="221">
        <v>16.5</v>
      </c>
      <c r="E15" s="221">
        <v>16.5</v>
      </c>
      <c r="F15" s="222" t="s">
        <v>251</v>
      </c>
      <c r="G15" s="222" t="s">
        <v>251</v>
      </c>
      <c r="H15" s="212"/>
      <c r="I15" s="254"/>
      <c r="J15" s="254"/>
      <c r="K15" s="254"/>
    </row>
    <row r="16" ht="31.5" customHeight="1" spans="1:11">
      <c r="A16" s="224" t="s">
        <v>329</v>
      </c>
      <c r="B16" s="221">
        <v>19.5</v>
      </c>
      <c r="C16" s="221">
        <v>19.5</v>
      </c>
      <c r="D16" s="221">
        <v>19.5</v>
      </c>
      <c r="E16" s="221">
        <v>19.5</v>
      </c>
      <c r="F16" s="222" t="s">
        <v>251</v>
      </c>
      <c r="G16" s="222" t="s">
        <v>251</v>
      </c>
      <c r="H16" s="212"/>
      <c r="I16" s="254"/>
      <c r="J16" s="254"/>
      <c r="K16" s="254"/>
    </row>
    <row r="17" ht="31.5" customHeight="1" spans="1:11">
      <c r="A17" s="216" t="s">
        <v>396</v>
      </c>
      <c r="B17" s="225">
        <v>25</v>
      </c>
      <c r="C17" s="225">
        <v>25</v>
      </c>
      <c r="D17" s="225">
        <v>25</v>
      </c>
      <c r="E17" s="225">
        <v>25</v>
      </c>
      <c r="F17" s="222" t="s">
        <v>251</v>
      </c>
      <c r="G17" s="222" t="s">
        <v>251</v>
      </c>
      <c r="H17" s="212"/>
      <c r="I17" s="254"/>
      <c r="J17" s="254"/>
      <c r="K17" s="254"/>
    </row>
    <row r="18" ht="27" customHeight="1" spans="1:11">
      <c r="A18" s="224" t="s">
        <v>380</v>
      </c>
      <c r="B18" s="226">
        <v>23</v>
      </c>
      <c r="C18" s="226">
        <v>23</v>
      </c>
      <c r="D18" s="226">
        <v>23</v>
      </c>
      <c r="E18" s="226">
        <v>23</v>
      </c>
      <c r="F18" s="222" t="s">
        <v>251</v>
      </c>
      <c r="G18" s="222" t="s">
        <v>251</v>
      </c>
      <c r="H18" s="212"/>
      <c r="I18" s="254"/>
      <c r="J18" s="254"/>
      <c r="K18" s="254"/>
    </row>
    <row r="19" ht="60" customHeight="1" spans="1:11">
      <c r="A19" s="227" t="s">
        <v>4550</v>
      </c>
      <c r="B19" s="228"/>
      <c r="C19" s="229"/>
      <c r="D19" s="229"/>
      <c r="E19" s="229"/>
      <c r="F19" s="229"/>
      <c r="G19" s="229"/>
      <c r="H19" s="229"/>
      <c r="I19" s="229"/>
      <c r="J19" s="229"/>
      <c r="K19" s="256"/>
    </row>
    <row r="20" spans="1:11">
      <c r="A20" s="230" t="s">
        <v>4551</v>
      </c>
      <c r="B20" s="231"/>
      <c r="C20" s="231"/>
      <c r="D20" s="231"/>
      <c r="E20" s="231"/>
      <c r="F20" s="231"/>
      <c r="G20" s="232"/>
      <c r="H20" s="232"/>
      <c r="I20" s="232"/>
      <c r="J20" s="232"/>
      <c r="K20" s="257"/>
    </row>
    <row r="21" spans="1:11">
      <c r="A21" s="230" t="s">
        <v>4552</v>
      </c>
      <c r="B21" s="231"/>
      <c r="C21" s="231"/>
      <c r="D21" s="231"/>
      <c r="E21" s="231"/>
      <c r="F21" s="231"/>
      <c r="G21" s="232"/>
      <c r="H21" s="232"/>
      <c r="I21" s="232"/>
      <c r="J21" s="232"/>
      <c r="K21" s="257"/>
    </row>
    <row r="22" spans="1:11">
      <c r="A22" s="230" t="s">
        <v>4553</v>
      </c>
      <c r="B22" s="231"/>
      <c r="C22" s="231"/>
      <c r="D22" s="231"/>
      <c r="E22" s="231"/>
      <c r="F22" s="231"/>
      <c r="G22" s="232"/>
      <c r="H22" s="232"/>
      <c r="I22" s="232"/>
      <c r="J22" s="232"/>
      <c r="K22" s="257"/>
    </row>
    <row r="23" ht="15" spans="1:11">
      <c r="A23" s="230" t="s">
        <v>4554</v>
      </c>
      <c r="B23" s="231"/>
      <c r="C23" s="231"/>
      <c r="D23" s="231"/>
      <c r="E23" s="231"/>
      <c r="F23" s="231"/>
      <c r="G23" s="232"/>
      <c r="H23" s="232"/>
      <c r="I23" s="232"/>
      <c r="J23" s="232"/>
      <c r="K23" s="257"/>
    </row>
    <row r="24" spans="1:11">
      <c r="A24" s="233" t="s">
        <v>4555</v>
      </c>
      <c r="B24" s="234"/>
      <c r="C24" s="234"/>
      <c r="D24" s="234"/>
      <c r="E24" s="234"/>
      <c r="F24" s="234"/>
      <c r="G24" s="234"/>
      <c r="H24" s="234"/>
      <c r="I24" s="258"/>
      <c r="J24" s="258"/>
      <c r="K24" s="259"/>
    </row>
    <row r="25" ht="15" customHeight="1" spans="1:11">
      <c r="A25" s="235" t="s">
        <v>4556</v>
      </c>
      <c r="B25" s="236"/>
      <c r="C25" s="236"/>
      <c r="D25" s="236"/>
      <c r="E25" s="236"/>
      <c r="F25" s="236"/>
      <c r="G25" s="236"/>
      <c r="H25" s="236"/>
      <c r="I25" s="260"/>
      <c r="J25" s="260"/>
      <c r="K25" s="261"/>
    </row>
    <row r="26" spans="1:11">
      <c r="A26" s="237" t="s">
        <v>4557</v>
      </c>
      <c r="B26" s="238"/>
      <c r="C26" s="238"/>
      <c r="D26" s="238"/>
      <c r="E26" s="238"/>
      <c r="F26" s="238"/>
      <c r="G26" s="232"/>
      <c r="H26" s="232"/>
      <c r="I26" s="232"/>
      <c r="J26" s="232"/>
      <c r="K26" s="257"/>
    </row>
    <row r="27" spans="1:11">
      <c r="A27" s="237" t="s">
        <v>4558</v>
      </c>
      <c r="B27" s="238"/>
      <c r="C27" s="238"/>
      <c r="D27" s="238"/>
      <c r="E27" s="238"/>
      <c r="F27" s="238"/>
      <c r="G27" s="232"/>
      <c r="H27" s="232"/>
      <c r="I27" s="232"/>
      <c r="J27" s="232"/>
      <c r="K27" s="257"/>
    </row>
    <row r="28" ht="22" customHeight="1" spans="1:11">
      <c r="A28" s="239" t="s">
        <v>4559</v>
      </c>
      <c r="B28" s="238"/>
      <c r="C28" s="238"/>
      <c r="D28" s="238"/>
      <c r="E28" s="238"/>
      <c r="F28" s="238"/>
      <c r="G28" s="232"/>
      <c r="H28" s="232"/>
      <c r="I28" s="232"/>
      <c r="J28" s="232"/>
      <c r="K28" s="257"/>
    </row>
    <row r="29" spans="1:11">
      <c r="A29" s="240" t="s">
        <v>4560</v>
      </c>
      <c r="B29" s="241"/>
      <c r="C29" s="241"/>
      <c r="D29" s="241"/>
      <c r="E29" s="241"/>
      <c r="F29" s="241"/>
      <c r="G29" s="242"/>
      <c r="H29" s="242"/>
      <c r="I29" s="242"/>
      <c r="J29" s="242"/>
      <c r="K29" s="259"/>
    </row>
    <row r="30" spans="1:11">
      <c r="A30" s="239" t="s">
        <v>4561</v>
      </c>
      <c r="B30" s="238"/>
      <c r="C30" s="238"/>
      <c r="D30" s="238"/>
      <c r="E30" s="238"/>
      <c r="F30" s="238"/>
      <c r="G30" s="232"/>
      <c r="H30" s="232"/>
      <c r="I30" s="232"/>
      <c r="J30" s="232"/>
      <c r="K30" s="257"/>
    </row>
    <row r="31" spans="1:11">
      <c r="A31" s="237" t="s">
        <v>4562</v>
      </c>
      <c r="B31" s="238"/>
      <c r="C31" s="238"/>
      <c r="D31" s="238"/>
      <c r="E31" s="238"/>
      <c r="F31" s="238"/>
      <c r="G31" s="232"/>
      <c r="H31" s="232"/>
      <c r="I31" s="232"/>
      <c r="J31" s="232"/>
      <c r="K31" s="257"/>
    </row>
    <row r="32" spans="1:11">
      <c r="A32" s="237" t="s">
        <v>4563</v>
      </c>
      <c r="B32" s="238"/>
      <c r="C32" s="238"/>
      <c r="D32" s="238"/>
      <c r="E32" s="238"/>
      <c r="F32" s="238"/>
      <c r="G32" s="232"/>
      <c r="H32" s="232"/>
      <c r="I32" s="232"/>
      <c r="J32" s="232"/>
      <c r="K32" s="257"/>
    </row>
    <row r="33" spans="1:11">
      <c r="A33" s="237" t="s">
        <v>4564</v>
      </c>
      <c r="B33" s="238"/>
      <c r="C33" s="238"/>
      <c r="D33" s="238"/>
      <c r="E33" s="238"/>
      <c r="F33" s="238"/>
      <c r="G33" s="232"/>
      <c r="H33" s="232"/>
      <c r="I33" s="232"/>
      <c r="J33" s="232"/>
      <c r="K33" s="257"/>
    </row>
    <row r="34" spans="1:11">
      <c r="A34" s="237" t="s">
        <v>4565</v>
      </c>
      <c r="B34" s="238"/>
      <c r="C34" s="238"/>
      <c r="D34" s="238"/>
      <c r="E34" s="238"/>
      <c r="F34" s="238"/>
      <c r="G34" s="232"/>
      <c r="H34" s="232"/>
      <c r="I34" s="232"/>
      <c r="J34" s="232"/>
      <c r="K34" s="257"/>
    </row>
    <row r="35" ht="15" spans="1:11">
      <c r="A35" s="243" t="s">
        <v>4566</v>
      </c>
      <c r="B35" s="244"/>
      <c r="C35" s="244"/>
      <c r="D35" s="244"/>
      <c r="E35" s="244"/>
      <c r="F35" s="244"/>
      <c r="G35" s="245"/>
      <c r="H35" s="245"/>
      <c r="I35" s="245"/>
      <c r="J35" s="245"/>
      <c r="K35" s="261"/>
    </row>
    <row r="36" spans="1:11">
      <c r="A36" s="240" t="s">
        <v>4567</v>
      </c>
      <c r="B36" s="241"/>
      <c r="C36" s="241"/>
      <c r="D36" s="241"/>
      <c r="E36" s="241"/>
      <c r="F36" s="241"/>
      <c r="G36" s="242"/>
      <c r="H36" s="242"/>
      <c r="I36" s="242"/>
      <c r="J36" s="242"/>
      <c r="K36" s="259"/>
    </row>
    <row r="37" spans="1:11">
      <c r="A37" s="239" t="s">
        <v>4568</v>
      </c>
      <c r="B37" s="238"/>
      <c r="C37" s="238"/>
      <c r="D37" s="238"/>
      <c r="E37" s="238"/>
      <c r="F37" s="238"/>
      <c r="G37" s="232"/>
      <c r="H37" s="232"/>
      <c r="I37" s="232"/>
      <c r="J37" s="232"/>
      <c r="K37" s="257"/>
    </row>
    <row r="38" spans="1:11">
      <c r="A38" s="237" t="s">
        <v>4569</v>
      </c>
      <c r="B38" s="238"/>
      <c r="C38" s="238"/>
      <c r="D38" s="238"/>
      <c r="E38" s="238"/>
      <c r="F38" s="238"/>
      <c r="G38" s="232"/>
      <c r="H38" s="232"/>
      <c r="I38" s="232"/>
      <c r="J38" s="232"/>
      <c r="K38" s="257"/>
    </row>
    <row r="39" spans="1:11">
      <c r="A39" s="239" t="s">
        <v>4588</v>
      </c>
      <c r="B39" s="238"/>
      <c r="C39" s="238"/>
      <c r="D39" s="238"/>
      <c r="E39" s="238"/>
      <c r="F39" s="238"/>
      <c r="G39" s="232"/>
      <c r="H39" s="232"/>
      <c r="I39" s="232"/>
      <c r="J39" s="232"/>
      <c r="K39" s="257"/>
    </row>
    <row r="40" spans="1:11">
      <c r="A40" s="239" t="s">
        <v>4571</v>
      </c>
      <c r="B40" s="238"/>
      <c r="C40" s="238"/>
      <c r="D40" s="238"/>
      <c r="E40" s="238"/>
      <c r="F40" s="238"/>
      <c r="G40" s="232"/>
      <c r="H40" s="232"/>
      <c r="I40" s="232"/>
      <c r="J40" s="232"/>
      <c r="K40" s="257"/>
    </row>
    <row r="41" spans="1:11">
      <c r="A41" s="239" t="s">
        <v>4572</v>
      </c>
      <c r="B41" s="238"/>
      <c r="C41" s="238"/>
      <c r="D41" s="238"/>
      <c r="E41" s="238"/>
      <c r="F41" s="238"/>
      <c r="G41" s="232"/>
      <c r="H41" s="232"/>
      <c r="I41" s="232"/>
      <c r="J41" s="232"/>
      <c r="K41" s="257"/>
    </row>
    <row r="42" spans="1:11">
      <c r="A42" s="239" t="s">
        <v>4573</v>
      </c>
      <c r="B42" s="238"/>
      <c r="C42" s="238"/>
      <c r="D42" s="238"/>
      <c r="E42" s="238"/>
      <c r="F42" s="238"/>
      <c r="G42" s="232"/>
      <c r="H42" s="232"/>
      <c r="I42" s="232"/>
      <c r="J42" s="232"/>
      <c r="K42" s="257"/>
    </row>
    <row r="43" ht="20" customHeight="1" spans="1:11">
      <c r="A43" s="246" t="s">
        <v>4574</v>
      </c>
      <c r="B43" s="244"/>
      <c r="C43" s="244"/>
      <c r="D43" s="244"/>
      <c r="E43" s="244"/>
      <c r="F43" s="244"/>
      <c r="G43" s="245"/>
      <c r="H43" s="245"/>
      <c r="I43" s="245"/>
      <c r="J43" s="245"/>
      <c r="K43" s="261"/>
    </row>
    <row r="44" spans="1:11">
      <c r="A44" s="247" t="s">
        <v>4575</v>
      </c>
      <c r="B44" s="248"/>
      <c r="C44" s="248"/>
      <c r="D44" s="248"/>
      <c r="E44" s="248"/>
      <c r="F44" s="248"/>
      <c r="G44" s="242"/>
      <c r="H44" s="242"/>
      <c r="I44" s="242"/>
      <c r="J44" s="242"/>
      <c r="K44" s="259"/>
    </row>
    <row r="45" spans="1:11">
      <c r="A45" s="230" t="s">
        <v>4576</v>
      </c>
      <c r="B45" s="231"/>
      <c r="C45" s="231"/>
      <c r="D45" s="231"/>
      <c r="E45" s="231"/>
      <c r="F45" s="231"/>
      <c r="G45" s="232"/>
      <c r="H45" s="232"/>
      <c r="I45" s="232"/>
      <c r="J45" s="232"/>
      <c r="K45" s="257"/>
    </row>
    <row r="46" spans="1:11">
      <c r="A46" s="230"/>
      <c r="B46" s="231"/>
      <c r="C46" s="231"/>
      <c r="D46" s="231"/>
      <c r="E46" s="231"/>
      <c r="F46" s="231"/>
      <c r="G46" s="232"/>
      <c r="H46" s="232"/>
      <c r="I46" s="232"/>
      <c r="J46" s="232"/>
      <c r="K46" s="257"/>
    </row>
    <row r="47" spans="1:11">
      <c r="A47" s="230" t="s">
        <v>4577</v>
      </c>
      <c r="B47" s="231"/>
      <c r="C47" s="231"/>
      <c r="D47" s="231"/>
      <c r="E47" s="231"/>
      <c r="F47" s="231"/>
      <c r="G47" s="232"/>
      <c r="H47" s="232"/>
      <c r="I47" s="232"/>
      <c r="J47" s="232"/>
      <c r="K47" s="257"/>
    </row>
    <row r="48" spans="1:11">
      <c r="A48" s="230" t="s">
        <v>4578</v>
      </c>
      <c r="B48" s="231"/>
      <c r="C48" s="231"/>
      <c r="D48" s="231"/>
      <c r="E48" s="231"/>
      <c r="F48" s="231"/>
      <c r="G48" s="232"/>
      <c r="H48" s="232"/>
      <c r="I48" s="232"/>
      <c r="J48" s="232"/>
      <c r="K48" s="257"/>
    </row>
    <row r="49" spans="1:11">
      <c r="A49" s="230" t="s">
        <v>4579</v>
      </c>
      <c r="B49" s="231"/>
      <c r="C49" s="231"/>
      <c r="D49" s="231"/>
      <c r="E49" s="231"/>
      <c r="F49" s="231"/>
      <c r="G49" s="232"/>
      <c r="H49" s="232"/>
      <c r="I49" s="232"/>
      <c r="J49" s="232"/>
      <c r="K49" s="257"/>
    </row>
    <row r="50" ht="15" spans="1:11">
      <c r="A50" s="249" t="s">
        <v>4580</v>
      </c>
      <c r="B50" s="250"/>
      <c r="C50" s="250"/>
      <c r="D50" s="250"/>
      <c r="E50" s="250"/>
      <c r="F50" s="250"/>
      <c r="G50" s="245"/>
      <c r="H50" s="245"/>
      <c r="I50" s="245"/>
      <c r="J50" s="245"/>
      <c r="K50" s="261"/>
    </row>
    <row r="51" spans="1:11">
      <c r="A51" s="230" t="s">
        <v>4581</v>
      </c>
      <c r="B51" s="231"/>
      <c r="C51" s="231"/>
      <c r="D51" s="231"/>
      <c r="E51" s="231"/>
      <c r="F51" s="231"/>
      <c r="G51" s="232"/>
      <c r="H51" s="232"/>
      <c r="I51" s="232"/>
      <c r="J51" s="232"/>
      <c r="K51" s="257"/>
    </row>
    <row r="52" spans="1:11">
      <c r="A52" s="230" t="s">
        <v>4582</v>
      </c>
      <c r="B52" s="231"/>
      <c r="C52" s="231"/>
      <c r="D52" s="231"/>
      <c r="E52" s="231"/>
      <c r="F52" s="231"/>
      <c r="G52" s="232"/>
      <c r="H52" s="232"/>
      <c r="I52" s="232"/>
      <c r="J52" s="232"/>
      <c r="K52" s="257"/>
    </row>
    <row r="53" spans="1:11">
      <c r="A53" s="230" t="s">
        <v>4583</v>
      </c>
      <c r="B53" s="231"/>
      <c r="C53" s="231"/>
      <c r="D53" s="231"/>
      <c r="E53" s="231"/>
      <c r="F53" s="231"/>
      <c r="G53" s="232"/>
      <c r="H53" s="232"/>
      <c r="I53" s="232"/>
      <c r="J53" s="232"/>
      <c r="K53" s="257"/>
    </row>
    <row r="54" spans="1:11">
      <c r="A54" s="230" t="s">
        <v>4584</v>
      </c>
      <c r="B54" s="231"/>
      <c r="C54" s="231"/>
      <c r="D54" s="231"/>
      <c r="E54" s="231"/>
      <c r="F54" s="231"/>
      <c r="G54" s="232"/>
      <c r="H54" s="232"/>
      <c r="I54" s="232"/>
      <c r="J54" s="232"/>
      <c r="K54" s="257"/>
    </row>
    <row r="55" spans="1:11">
      <c r="A55" s="230" t="s">
        <v>4585</v>
      </c>
      <c r="B55" s="231"/>
      <c r="C55" s="231"/>
      <c r="D55" s="231"/>
      <c r="E55" s="231"/>
      <c r="F55" s="231"/>
      <c r="G55" s="232"/>
      <c r="H55" s="232"/>
      <c r="I55" s="232"/>
      <c r="J55" s="232"/>
      <c r="K55" s="257"/>
    </row>
    <row r="56" ht="15" spans="1:11">
      <c r="A56" s="251"/>
      <c r="B56" s="252"/>
      <c r="C56" s="252"/>
      <c r="D56" s="252"/>
      <c r="E56" s="252"/>
      <c r="F56" s="252"/>
      <c r="G56" s="252"/>
      <c r="H56" s="252"/>
      <c r="I56" s="252"/>
      <c r="J56" s="252"/>
      <c r="K56" s="262"/>
    </row>
  </sheetData>
  <mergeCells count="6">
    <mergeCell ref="A1:H1"/>
    <mergeCell ref="A2:H2"/>
    <mergeCell ref="A3:H3"/>
    <mergeCell ref="A4:G4"/>
    <mergeCell ref="A19:K19"/>
    <mergeCell ref="A56:K56"/>
  </mergeCells>
  <hyperlinks>
    <hyperlink ref="I6" location="香港UPS蓝单分区表!A1" display="进入分区"/>
    <hyperlink ref="H6" location="价格目录!A1" display="返回目录"/>
  </hyperlinks>
  <pageMargins left="0.699305555555556" right="0.699305555555556" top="0.75" bottom="0.75" header="0.3" footer="0.3"/>
  <pageSetup paperSize="9" orientation="portrait"/>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IK88"/>
  <sheetViews>
    <sheetView workbookViewId="0">
      <selection activeCell="M17" sqref="M17"/>
    </sheetView>
  </sheetViews>
  <sheetFormatPr defaultColWidth="9" defaultRowHeight="14.25"/>
  <cols>
    <col min="1" max="1" width="15.625" customWidth="1"/>
    <col min="2" max="2" width="23.125" customWidth="1"/>
    <col min="3" max="3" width="19.75" customWidth="1"/>
    <col min="4" max="4" width="16.625" customWidth="1"/>
    <col min="5" max="5" width="19.125" customWidth="1"/>
  </cols>
  <sheetData>
    <row r="1" s="143" customFormat="1" ht="45" customHeight="1" spans="1:245">
      <c r="A1" s="184" t="s">
        <v>4589</v>
      </c>
      <c r="B1" s="184"/>
      <c r="C1" s="185"/>
      <c r="D1" s="185"/>
      <c r="E1" s="185"/>
      <c r="IH1" s="183"/>
      <c r="II1" s="183"/>
      <c r="IJ1" s="183"/>
      <c r="IK1" s="183"/>
    </row>
    <row r="2" s="143" customFormat="1" ht="22" customHeight="1" spans="1:245">
      <c r="A2" s="184"/>
      <c r="B2" s="186" t="s">
        <v>4590</v>
      </c>
      <c r="C2" s="186" t="s">
        <v>4591</v>
      </c>
      <c r="D2" s="186" t="s">
        <v>4592</v>
      </c>
      <c r="E2" s="186" t="s">
        <v>4593</v>
      </c>
      <c r="IH2" s="183"/>
      <c r="II2" s="183"/>
      <c r="IJ2" s="183"/>
      <c r="IK2" s="183"/>
    </row>
    <row r="3" s="143" customFormat="1" ht="16" customHeight="1" spans="1:245">
      <c r="A3" s="187">
        <v>0.5</v>
      </c>
      <c r="B3" s="188">
        <f>((((127+(ROUND(A3,0)*$E$1))+(ROUND(A3,0)*$E$1))+21)*1.25)*1.06</f>
        <v>196.1</v>
      </c>
      <c r="C3" s="188">
        <v>205.375</v>
      </c>
      <c r="D3" s="185"/>
      <c r="E3" s="185"/>
      <c r="IH3" s="183"/>
      <c r="II3" s="183"/>
      <c r="IJ3" s="183"/>
      <c r="IK3" s="183"/>
    </row>
    <row r="4" s="143" customFormat="1" ht="16" customHeight="1" spans="1:245">
      <c r="A4" s="187">
        <v>1</v>
      </c>
      <c r="B4" s="188">
        <v>206.7</v>
      </c>
      <c r="C4" s="188">
        <v>222.6</v>
      </c>
      <c r="D4" s="185"/>
      <c r="E4" s="185"/>
      <c r="IH4" s="183"/>
      <c r="II4" s="183"/>
      <c r="IJ4" s="183"/>
      <c r="IK4" s="183"/>
    </row>
    <row r="5" s="143" customFormat="1" ht="16" customHeight="1" spans="1:245">
      <c r="A5" s="187">
        <v>1.5</v>
      </c>
      <c r="B5" s="188">
        <f>((((127+(ROUND(A5,0)*$E$1))+(ROUND(A5,0)*$E$1))+42)*1.25)*1.06</f>
        <v>223.925</v>
      </c>
      <c r="C5" s="188">
        <v>233.2</v>
      </c>
      <c r="D5" s="185"/>
      <c r="E5" s="185"/>
      <c r="IH5" s="183"/>
      <c r="II5" s="183"/>
      <c r="IJ5" s="183"/>
      <c r="IK5" s="183"/>
    </row>
    <row r="6" s="143" customFormat="1" ht="16" customHeight="1" spans="1:245">
      <c r="A6" s="187">
        <v>2</v>
      </c>
      <c r="B6" s="188">
        <f>((((143.01+(ROUND(A6,0)*$E$1))+(ROUND(A6,0)*$E$1))+42)*1.25)*1.06</f>
        <v>245.13825</v>
      </c>
      <c r="C6" s="188">
        <v>256.685625</v>
      </c>
      <c r="D6" s="185"/>
      <c r="E6" s="185"/>
      <c r="IH6" s="183"/>
      <c r="II6" s="183"/>
      <c r="IJ6" s="183"/>
      <c r="IK6" s="183"/>
    </row>
    <row r="7" s="143" customFormat="1" ht="16" customHeight="1" spans="1:245">
      <c r="A7" s="187">
        <v>2.5</v>
      </c>
      <c r="B7" s="188">
        <f>((((161.28+(ROUND(A7,0)*$E$1))+(ROUND(A7,0)*$E$1))+63)*1.25)*1.06</f>
        <v>297.171</v>
      </c>
      <c r="C7" s="188">
        <v>310.387875</v>
      </c>
      <c r="D7" s="185"/>
      <c r="E7" s="185"/>
      <c r="IH7" s="183"/>
      <c r="II7" s="183"/>
      <c r="IJ7" s="183"/>
      <c r="IK7" s="183"/>
    </row>
    <row r="8" s="143" customFormat="1" ht="16" customHeight="1" spans="1:245">
      <c r="A8" s="187">
        <v>3</v>
      </c>
      <c r="B8" s="188">
        <f>((((179.445+(ROUND(A8,0)*$E$1))+(ROUND(A8,0)*$E$1))+63)*1.25)*1.06</f>
        <v>321.239625</v>
      </c>
      <c r="C8" s="188">
        <v>335.708625</v>
      </c>
      <c r="D8" s="185"/>
      <c r="E8" s="185"/>
      <c r="IH8" s="183"/>
      <c r="II8" s="183"/>
      <c r="IJ8" s="183"/>
      <c r="IK8" s="183"/>
    </row>
    <row r="9" s="143" customFormat="1" ht="16" customHeight="1" spans="1:245">
      <c r="A9" s="187">
        <v>3.5</v>
      </c>
      <c r="B9" s="188">
        <f>((((197.4+(ROUND(A9,0)*$E$1))+(ROUND(A9,0)*$E$1))+84)*1.25)*1.06</f>
        <v>372.855</v>
      </c>
      <c r="C9" s="188">
        <v>389.132625</v>
      </c>
      <c r="D9" s="185"/>
      <c r="E9" s="185"/>
      <c r="IH9" s="183"/>
      <c r="II9" s="183"/>
      <c r="IJ9" s="183"/>
      <c r="IK9" s="183"/>
    </row>
    <row r="10" s="143" customFormat="1" ht="16" customHeight="1" spans="1:245">
      <c r="A10" s="187">
        <v>4</v>
      </c>
      <c r="B10" s="188">
        <f>((((215.88+(ROUND(A10,0)*$E$1))+(ROUND(A10,0)*$E$1))+84)*1.25)*1.06</f>
        <v>397.341</v>
      </c>
      <c r="C10" s="188">
        <v>414.453375</v>
      </c>
      <c r="D10" s="185"/>
      <c r="E10" s="185"/>
      <c r="IH10" s="183"/>
      <c r="II10" s="183"/>
      <c r="IJ10" s="183"/>
      <c r="IK10" s="183"/>
    </row>
    <row r="11" s="143" customFormat="1" ht="16" customHeight="1" spans="1:245">
      <c r="A11" s="187">
        <v>4.5</v>
      </c>
      <c r="B11" s="188">
        <f>((((234.045+(ROUND(A11,0)*$E$1))+(ROUND(A11,0)*$E$1))+105)*1.25)*1.06</f>
        <v>449.234625</v>
      </c>
      <c r="C11" s="188">
        <v>468.155625</v>
      </c>
      <c r="D11" s="185"/>
      <c r="E11" s="185"/>
      <c r="IH11" s="183"/>
      <c r="II11" s="183"/>
      <c r="IJ11" s="183"/>
      <c r="IK11" s="183"/>
    </row>
    <row r="12" s="143" customFormat="1" ht="16" customHeight="1" spans="1:245">
      <c r="A12" s="187">
        <v>5</v>
      </c>
      <c r="B12" s="188">
        <f>((((252.105+(ROUND(A12,0)*$E$1))+(ROUND(A12,0)*$E$1))+105)*1.25)*1.06</f>
        <v>473.164125</v>
      </c>
      <c r="C12" s="188">
        <v>493.754625</v>
      </c>
      <c r="D12" s="185"/>
      <c r="E12" s="185"/>
      <c r="IH12" s="183"/>
      <c r="II12" s="183"/>
      <c r="IJ12" s="183"/>
      <c r="IK12" s="183"/>
    </row>
    <row r="13" s="143" customFormat="1" ht="16" customHeight="1" spans="1:245">
      <c r="A13" s="187">
        <v>5.5</v>
      </c>
      <c r="B13" s="188">
        <f>((((270.795+(ROUND(A13,0)*$E$1))+(ROUND(A13,0)*$E$1))+126)*1.25)*1.06</f>
        <v>525.753375</v>
      </c>
      <c r="C13" s="188">
        <v>547.178625</v>
      </c>
      <c r="D13" s="185"/>
      <c r="E13" s="185"/>
      <c r="IH13" s="183"/>
      <c r="II13" s="183"/>
      <c r="IJ13" s="183"/>
      <c r="IK13" s="183"/>
    </row>
    <row r="14" s="143" customFormat="1" ht="16" customHeight="1" spans="1:245">
      <c r="A14" s="187">
        <v>6</v>
      </c>
      <c r="B14" s="188">
        <f>((((289.065+(ROUND(A14,0)*$E$1))+(ROUND(A14,0)*$E$1))+126)*1.25)*1.06</f>
        <v>549.961125</v>
      </c>
      <c r="C14" s="188">
        <v>573.055875</v>
      </c>
      <c r="D14" s="185"/>
      <c r="E14" s="185"/>
      <c r="IH14" s="183"/>
      <c r="II14" s="183"/>
      <c r="IJ14" s="183"/>
      <c r="IK14" s="183"/>
    </row>
    <row r="15" s="143" customFormat="1" ht="16" customHeight="1" spans="1:245">
      <c r="A15" s="187">
        <v>6.5</v>
      </c>
      <c r="B15" s="188">
        <f>((((307.335+(ROUND(A15,0)*$E$1))+(ROUND(A15,0)*$E$1))+147)*1.25)*1.06</f>
        <v>601.993875</v>
      </c>
      <c r="C15" s="188">
        <v>626.479875</v>
      </c>
      <c r="D15" s="185"/>
      <c r="E15" s="185"/>
      <c r="IH15" s="183"/>
      <c r="II15" s="183"/>
      <c r="IJ15" s="183"/>
      <c r="IK15" s="183"/>
    </row>
    <row r="16" s="143" customFormat="1" ht="16" customHeight="1" spans="1:245">
      <c r="A16" s="187">
        <v>7</v>
      </c>
      <c r="B16" s="188">
        <f>((((325.605+(ROUND(A16,0)*$E$1))+(ROUND(A16,0)*$E$1))+147)*1.25)*1.06</f>
        <v>626.201625</v>
      </c>
      <c r="C16" s="188">
        <v>652.218</v>
      </c>
      <c r="D16" s="185"/>
      <c r="E16" s="185"/>
      <c r="IH16" s="183"/>
      <c r="II16" s="183"/>
      <c r="IJ16" s="183"/>
      <c r="IK16" s="183"/>
    </row>
    <row r="17" s="143" customFormat="1" ht="16" customHeight="1" spans="1:245">
      <c r="A17" s="187">
        <v>7.5</v>
      </c>
      <c r="B17" s="188">
        <f>((((343.875+(ROUND(A17,0)*$E$1))+(ROUND(A17,0)*$E$1))+168)*1.25)*1.06</f>
        <v>678.234375</v>
      </c>
      <c r="C17" s="188">
        <v>705.781125</v>
      </c>
      <c r="D17" s="185"/>
      <c r="E17" s="185"/>
      <c r="IH17" s="183"/>
      <c r="II17" s="183"/>
      <c r="IJ17" s="183"/>
      <c r="IK17" s="183"/>
    </row>
    <row r="18" s="143" customFormat="1" ht="16" customHeight="1" spans="1:245">
      <c r="A18" s="187">
        <v>8</v>
      </c>
      <c r="B18" s="188">
        <f>((((362.355+(ROUND(A18,0)*$E$1))+(ROUND(A18,0)*$E$1))+168)*1.25)*1.06</f>
        <v>702.720375</v>
      </c>
      <c r="C18" s="188">
        <v>731.51925</v>
      </c>
      <c r="D18" s="185"/>
      <c r="E18" s="185"/>
      <c r="IH18" s="183"/>
      <c r="II18" s="183"/>
      <c r="IJ18" s="183"/>
      <c r="IK18" s="183"/>
    </row>
    <row r="19" s="143" customFormat="1" ht="16" customHeight="1" spans="1:245">
      <c r="A19" s="187">
        <v>8.5</v>
      </c>
      <c r="B19" s="188">
        <f>((((380.73+(ROUND(A19,0)*$E$1))+(ROUND(A19,0)*$E$1))+189)*1.25)*1.06</f>
        <v>754.89225</v>
      </c>
      <c r="C19" s="188">
        <v>785.2215</v>
      </c>
      <c r="D19" s="185"/>
      <c r="E19" s="185"/>
      <c r="IH19" s="183"/>
      <c r="II19" s="183"/>
      <c r="IJ19" s="183"/>
      <c r="IK19" s="183"/>
    </row>
    <row r="20" s="143" customFormat="1" ht="16" customHeight="1" spans="1:245">
      <c r="A20" s="187">
        <v>9</v>
      </c>
      <c r="B20" s="188">
        <f>((((399+(ROUND(A20,0)*$E$1))+(ROUND(A20,0)*$E$1))+189)*1.25)*1.06</f>
        <v>779.1</v>
      </c>
      <c r="C20" s="188">
        <v>811.237875</v>
      </c>
      <c r="D20" s="185"/>
      <c r="E20" s="185"/>
      <c r="IH20" s="183"/>
      <c r="II20" s="183"/>
      <c r="IJ20" s="183"/>
      <c r="IK20" s="183"/>
    </row>
    <row r="21" s="143" customFormat="1" ht="16" customHeight="1" spans="1:245">
      <c r="A21" s="187">
        <v>9.5</v>
      </c>
      <c r="B21" s="188">
        <f>((((417.375+(ROUND(A21,0)*$E$1))+(ROUND(A21,0)*$E$1))+210)*1.25)*1.06</f>
        <v>831.271875</v>
      </c>
      <c r="C21" s="188">
        <v>864.383625</v>
      </c>
      <c r="D21" s="185"/>
      <c r="E21" s="185"/>
      <c r="IH21" s="183"/>
      <c r="II21" s="183"/>
      <c r="IJ21" s="183"/>
      <c r="IK21" s="183"/>
    </row>
    <row r="22" s="143" customFormat="1" ht="16" customHeight="1" spans="1:245">
      <c r="A22" s="187">
        <v>10</v>
      </c>
      <c r="B22" s="188">
        <f>((((435.645+(ROUND(A22,0)*$E$1))+(ROUND(A22,0)*$E$1))+210)*1.25)*1.06</f>
        <v>855.479625</v>
      </c>
      <c r="C22" s="188">
        <v>890.4</v>
      </c>
      <c r="D22" s="185"/>
      <c r="E22" s="185"/>
      <c r="IH22" s="183"/>
      <c r="II22" s="183"/>
      <c r="IJ22" s="183"/>
      <c r="IK22" s="183"/>
    </row>
    <row r="23" s="143" customFormat="1" ht="16" customHeight="1" spans="1:245">
      <c r="A23" s="187">
        <v>10.5</v>
      </c>
      <c r="B23" s="188">
        <f>((((451.71+(ROUND(A23,0)*$E$1))+(ROUND(A23,0)*$E$1))+231)*1.25)*1.06</f>
        <v>904.59075</v>
      </c>
      <c r="C23" s="188">
        <v>940.485</v>
      </c>
      <c r="D23" s="185"/>
      <c r="E23" s="185"/>
      <c r="IH23" s="183"/>
      <c r="II23" s="183"/>
      <c r="IJ23" s="183"/>
      <c r="IK23" s="183"/>
    </row>
    <row r="24" s="143" customFormat="1" ht="16" customHeight="1" spans="1:245">
      <c r="A24" s="187">
        <v>11</v>
      </c>
      <c r="B24" s="188">
        <f>((((467.565+(ROUND(A24,0)*$E$1))+(ROUND(A24,0)*$E$1))+231)*1.25)*1.06</f>
        <v>925.598625</v>
      </c>
      <c r="C24" s="188">
        <v>963.162375</v>
      </c>
      <c r="D24" s="185"/>
      <c r="E24" s="185"/>
      <c r="IH24" s="183"/>
      <c r="II24" s="183"/>
      <c r="IJ24" s="183"/>
      <c r="IK24" s="183"/>
    </row>
    <row r="25" s="143" customFormat="1" ht="16" customHeight="1" spans="1:245">
      <c r="A25" s="187">
        <v>11.5</v>
      </c>
      <c r="B25" s="188">
        <f>((((483.63+(ROUND(A25,0)*$E$1))+(ROUND(A25,0)*$E$1))+252)*1.25)*1.06</f>
        <v>974.70975</v>
      </c>
      <c r="C25" s="188">
        <v>1013.247375</v>
      </c>
      <c r="D25" s="185"/>
      <c r="E25" s="185"/>
      <c r="IH25" s="183"/>
      <c r="II25" s="183"/>
      <c r="IJ25" s="183"/>
      <c r="IK25" s="183"/>
    </row>
    <row r="26" s="143" customFormat="1" ht="16" customHeight="1" spans="1:245">
      <c r="A26" s="187">
        <v>12</v>
      </c>
      <c r="B26" s="188">
        <f>((((499.59+(ROUND(A26,0)*$E$1))+(ROUND(A26,0)*$E$1))+252)*1.25)*1.06</f>
        <v>995.85675</v>
      </c>
      <c r="C26" s="188">
        <v>1035.785625</v>
      </c>
      <c r="D26" s="185"/>
      <c r="E26" s="185"/>
      <c r="IH26" s="183"/>
      <c r="II26" s="183"/>
      <c r="IJ26" s="183"/>
      <c r="IK26" s="183"/>
    </row>
    <row r="27" s="143" customFormat="1" ht="16" customHeight="1" spans="1:245">
      <c r="A27" s="187">
        <v>12.5</v>
      </c>
      <c r="B27" s="188">
        <f>((((515.55+(ROUND(A27,0)*$E$1))+(ROUND(A27,0)*$E$1))+273)*1.25)*1.06</f>
        <v>1044.82875</v>
      </c>
      <c r="C27" s="188">
        <v>1085.870625</v>
      </c>
      <c r="D27" s="185"/>
      <c r="E27" s="185"/>
      <c r="IH27" s="183"/>
      <c r="II27" s="183"/>
      <c r="IJ27" s="183"/>
      <c r="IK27" s="183"/>
    </row>
    <row r="28" s="143" customFormat="1" ht="16" customHeight="1" spans="1:245">
      <c r="A28" s="187">
        <v>13</v>
      </c>
      <c r="B28" s="188">
        <f>((((531.615+(ROUND(A28,0)*$E$1))+(ROUND(A28,0)*$E$1))+273)*1.25)*1.06</f>
        <v>1066.114875</v>
      </c>
      <c r="C28" s="188">
        <v>1108.26975</v>
      </c>
      <c r="D28" s="185"/>
      <c r="E28" s="185"/>
      <c r="IH28" s="183"/>
      <c r="II28" s="183"/>
      <c r="IJ28" s="183"/>
      <c r="IK28" s="183"/>
    </row>
    <row r="29" s="143" customFormat="1" ht="16" customHeight="1" spans="1:245">
      <c r="A29" s="187">
        <v>13.5</v>
      </c>
      <c r="B29" s="188">
        <f>((((547.26+(ROUND(A29,0)*$E$1))+(ROUND(A29,0)*$E$1))+294)*1.25)*1.06</f>
        <v>1114.6695</v>
      </c>
      <c r="C29" s="188">
        <v>1158.35475</v>
      </c>
      <c r="D29" s="185"/>
      <c r="E29" s="185"/>
      <c r="IH29" s="183"/>
      <c r="II29" s="183"/>
      <c r="IJ29" s="183"/>
      <c r="IK29" s="183"/>
    </row>
    <row r="30" s="143" customFormat="1" ht="16" customHeight="1" spans="1:245">
      <c r="A30" s="187">
        <v>14</v>
      </c>
      <c r="B30" s="188">
        <f>((((563.43+(ROUND(A30,0)*$E$1))+(ROUND(A30,0)*$E$1))+294)*1.25)*1.06</f>
        <v>1136.09475</v>
      </c>
      <c r="C30" s="188">
        <v>1185.62325</v>
      </c>
      <c r="D30" s="185"/>
      <c r="E30" s="185"/>
      <c r="IH30" s="183"/>
      <c r="II30" s="183"/>
      <c r="IJ30" s="183"/>
      <c r="IK30" s="183"/>
    </row>
    <row r="31" s="143" customFormat="1" ht="16" customHeight="1" spans="1:245">
      <c r="A31" s="187">
        <v>14.5</v>
      </c>
      <c r="B31" s="188">
        <f>((((579.285+(ROUND(A31,0)*$E$1))+(ROUND(A31,0)*$E$1))+315)*1.25)*1.06</f>
        <v>1184.927625</v>
      </c>
      <c r="C31" s="188">
        <v>1240.995</v>
      </c>
      <c r="D31" s="185"/>
      <c r="E31" s="185"/>
      <c r="IH31" s="183"/>
      <c r="II31" s="183"/>
      <c r="IJ31" s="183"/>
      <c r="IK31" s="183"/>
    </row>
    <row r="32" s="143" customFormat="1" ht="16" customHeight="1" spans="1:245">
      <c r="A32" s="187">
        <v>15</v>
      </c>
      <c r="B32" s="188">
        <f>((((598.29+(ROUND(A32,0)*$E$1))+(ROUND(A32,0)*$E$1))+315)*1.25)*1.06</f>
        <v>1210.10925</v>
      </c>
      <c r="C32" s="188">
        <v>1268.402625</v>
      </c>
      <c r="D32" s="185"/>
      <c r="E32" s="185"/>
      <c r="IH32" s="183"/>
      <c r="II32" s="183"/>
      <c r="IJ32" s="183"/>
      <c r="IK32" s="183"/>
    </row>
    <row r="33" s="143" customFormat="1" ht="16" customHeight="1" spans="1:245">
      <c r="A33" s="187">
        <v>15.5</v>
      </c>
      <c r="B33" s="188">
        <f>((((617.61+(ROUND(A33,0)*$E$1))+(ROUND(A33,0)*$E$1))+336)*1.25)*1.06</f>
        <v>1263.53325</v>
      </c>
      <c r="C33" s="188">
        <v>1323.63525</v>
      </c>
      <c r="D33" s="185"/>
      <c r="E33" s="185"/>
      <c r="IH33" s="183"/>
      <c r="II33" s="183"/>
      <c r="IJ33" s="183"/>
      <c r="IK33" s="183"/>
    </row>
    <row r="34" s="143" customFormat="1" ht="16" customHeight="1" spans="1:245">
      <c r="A34" s="187">
        <v>16</v>
      </c>
      <c r="B34" s="188">
        <f>((((636.825+(ROUND(A34,0)*$E$1))+(ROUND(A34,0)*$E$1))+336)*1.25)*1.06</f>
        <v>1288.993125</v>
      </c>
      <c r="C34" s="188">
        <v>1351.042875</v>
      </c>
      <c r="D34" s="185"/>
      <c r="E34" s="185"/>
      <c r="IH34" s="183"/>
      <c r="II34" s="183"/>
      <c r="IJ34" s="183"/>
      <c r="IK34" s="183"/>
    </row>
    <row r="35" s="143" customFormat="1" ht="16" customHeight="1" spans="1:245">
      <c r="A35" s="187">
        <v>16.5</v>
      </c>
      <c r="B35" s="188">
        <f>((((656.04+(ROUND(A35,0)*$E$1))+(ROUND(A35,0)*$E$1))+357)*1.25)*1.06</f>
        <v>1342.278</v>
      </c>
      <c r="C35" s="188">
        <v>1406.136375</v>
      </c>
      <c r="D35" s="185"/>
      <c r="E35" s="185"/>
      <c r="IH35" s="183"/>
      <c r="II35" s="183"/>
      <c r="IJ35" s="183"/>
      <c r="IK35" s="183"/>
    </row>
    <row r="36" s="143" customFormat="1" ht="16" customHeight="1" spans="1:245">
      <c r="A36" s="187">
        <v>17</v>
      </c>
      <c r="B36" s="188">
        <f>((((675.15+(ROUND(A36,0)*$E$1))+(ROUND(A36,0)*$E$1))+357)*1.25)*1.06</f>
        <v>1367.59875</v>
      </c>
      <c r="C36" s="188">
        <v>1433.404875</v>
      </c>
      <c r="D36" s="185"/>
      <c r="E36" s="185"/>
      <c r="IH36" s="183"/>
      <c r="II36" s="183"/>
      <c r="IJ36" s="183"/>
      <c r="IK36" s="183"/>
    </row>
    <row r="37" s="143" customFormat="1" ht="16" customHeight="1" spans="1:245">
      <c r="A37" s="187">
        <v>17.5</v>
      </c>
      <c r="B37" s="188">
        <f>((((694.26+(ROUND(A37,0)*$E$1))+(ROUND(A37,0)*$E$1))+378)*1.25)*1.06</f>
        <v>1420.7445</v>
      </c>
      <c r="C37" s="188">
        <v>1488.35925</v>
      </c>
      <c r="D37" s="185"/>
      <c r="E37" s="185"/>
      <c r="IH37" s="183"/>
      <c r="II37" s="183"/>
      <c r="IJ37" s="183"/>
      <c r="IK37" s="183"/>
    </row>
    <row r="38" s="143" customFormat="1" ht="16" customHeight="1" spans="1:245">
      <c r="A38" s="187">
        <v>18</v>
      </c>
      <c r="B38" s="188">
        <f>((((713.37+(ROUND(A38,0)*$E$1))+(ROUND(A38,0)*$E$1))+378)*1.25)*1.06</f>
        <v>1446.06525</v>
      </c>
      <c r="C38" s="188">
        <v>1515.488625</v>
      </c>
      <c r="D38" s="185"/>
      <c r="E38" s="185"/>
      <c r="IH38" s="183"/>
      <c r="II38" s="183"/>
      <c r="IJ38" s="183"/>
      <c r="IK38" s="183"/>
    </row>
    <row r="39" s="143" customFormat="1" ht="16" customHeight="1" spans="1:245">
      <c r="A39" s="187">
        <v>18.5</v>
      </c>
      <c r="B39" s="188">
        <f>((((732.375+(ROUND(A39,0)*$E$1))+(ROUND(A39,0)*$E$1))+399)*1.25)*1.06</f>
        <v>1499.071875</v>
      </c>
      <c r="C39" s="188">
        <v>1570.443</v>
      </c>
      <c r="D39" s="185"/>
      <c r="E39" s="185"/>
      <c r="IH39" s="183"/>
      <c r="II39" s="183"/>
      <c r="IJ39" s="183"/>
      <c r="IK39" s="183"/>
    </row>
    <row r="40" s="143" customFormat="1" ht="16" customHeight="1" spans="1:245">
      <c r="A40" s="187">
        <v>19</v>
      </c>
      <c r="B40" s="188">
        <f>((((751.905+(ROUND(A40,0)*$E$1))+(ROUND(A40,0)*$E$1))+399)*1.25)*1.06</f>
        <v>1524.949125</v>
      </c>
      <c r="C40" s="188">
        <v>1597.43325</v>
      </c>
      <c r="D40" s="185"/>
      <c r="E40" s="185"/>
      <c r="IH40" s="183"/>
      <c r="II40" s="183"/>
      <c r="IJ40" s="183"/>
      <c r="IK40" s="183"/>
    </row>
    <row r="41" s="143" customFormat="1" ht="16" customHeight="1" spans="1:245">
      <c r="A41" s="187">
        <v>19.5</v>
      </c>
      <c r="B41" s="188">
        <f>((((771.645+(ROUND(A41,0)*$E$1))+(ROUND(A41,0)*$E$1))+420)*1.25)*1.06</f>
        <v>1578.929625</v>
      </c>
      <c r="C41" s="188">
        <v>1652.2485</v>
      </c>
      <c r="D41" s="185"/>
      <c r="E41" s="185"/>
      <c r="IH41" s="183"/>
      <c r="II41" s="183"/>
      <c r="IJ41" s="183"/>
      <c r="IK41" s="183"/>
    </row>
    <row r="42" s="143" customFormat="1" ht="16" customHeight="1" spans="1:245">
      <c r="A42" s="187">
        <v>20</v>
      </c>
      <c r="B42" s="188">
        <f>((((791.28+(ROUND(A42,0)*$E$1))+(ROUND(A42,0)*$E$1))+420)*1.25)*1.06</f>
        <v>1604.946</v>
      </c>
      <c r="C42" s="188">
        <v>1679.099625</v>
      </c>
      <c r="D42" s="185"/>
      <c r="E42" s="185"/>
      <c r="IH42" s="183"/>
      <c r="II42" s="183"/>
      <c r="IJ42" s="183"/>
      <c r="IK42" s="183"/>
    </row>
    <row r="43" s="143" customFormat="1" ht="24.95" customHeight="1" spans="1:245">
      <c r="A43" s="189"/>
      <c r="B43" s="186" t="s">
        <v>4590</v>
      </c>
      <c r="C43" s="186" t="s">
        <v>4591</v>
      </c>
      <c r="D43" s="186" t="s">
        <v>4592</v>
      </c>
      <c r="E43" s="186" t="s">
        <v>4593</v>
      </c>
      <c r="IH43" s="183"/>
      <c r="II43" s="183"/>
      <c r="IJ43" s="183"/>
      <c r="IK43" s="183"/>
    </row>
    <row r="44" s="143" customFormat="1" ht="24.95" customHeight="1" spans="1:245">
      <c r="A44" s="190" t="s">
        <v>4594</v>
      </c>
      <c r="B44" s="191">
        <v>65.5</v>
      </c>
      <c r="C44" s="191">
        <v>66</v>
      </c>
      <c r="D44" s="191">
        <v>59.5</v>
      </c>
      <c r="E44" s="191">
        <v>60</v>
      </c>
      <c r="IH44" s="183"/>
      <c r="II44" s="183"/>
      <c r="IJ44" s="183"/>
      <c r="IK44" s="183"/>
    </row>
    <row r="45" s="143" customFormat="1" ht="24.95" customHeight="1" spans="1:245">
      <c r="A45" s="190" t="s">
        <v>4595</v>
      </c>
      <c r="B45" s="191">
        <v>65.5</v>
      </c>
      <c r="C45" s="191">
        <v>66</v>
      </c>
      <c r="D45" s="191">
        <v>59.5</v>
      </c>
      <c r="E45" s="191">
        <v>60</v>
      </c>
      <c r="IH45" s="183"/>
      <c r="II45" s="183"/>
      <c r="IJ45" s="183"/>
      <c r="IK45" s="183"/>
    </row>
    <row r="46" s="143" customFormat="1" ht="24.95" customHeight="1" spans="1:245">
      <c r="A46" s="190" t="s">
        <v>4596</v>
      </c>
      <c r="B46" s="191">
        <v>65</v>
      </c>
      <c r="C46" s="191">
        <v>65.5</v>
      </c>
      <c r="D46" s="191">
        <v>59</v>
      </c>
      <c r="E46" s="191">
        <v>59</v>
      </c>
      <c r="IH46" s="183"/>
      <c r="II46" s="183"/>
      <c r="IJ46" s="183"/>
      <c r="IK46" s="183"/>
    </row>
    <row r="47" s="143" customFormat="1" ht="24.95" customHeight="1" spans="1:245">
      <c r="A47" s="190" t="s">
        <v>4597</v>
      </c>
      <c r="B47" s="191">
        <v>65.036</v>
      </c>
      <c r="C47" s="191">
        <v>65.5</v>
      </c>
      <c r="D47" s="191">
        <v>59</v>
      </c>
      <c r="E47" s="191">
        <v>59</v>
      </c>
      <c r="IH47" s="183"/>
      <c r="II47" s="183"/>
      <c r="IJ47" s="183"/>
      <c r="IK47" s="183"/>
    </row>
    <row r="48" s="143" customFormat="1" ht="24.95" customHeight="1" spans="1:245">
      <c r="A48" s="190" t="s">
        <v>4598</v>
      </c>
      <c r="B48" s="191">
        <v>64.5</v>
      </c>
      <c r="C48" s="191">
        <v>65</v>
      </c>
      <c r="D48" s="191">
        <v>58.5</v>
      </c>
      <c r="E48" s="191">
        <v>58.5</v>
      </c>
      <c r="IH48" s="183"/>
      <c r="II48" s="183"/>
      <c r="IJ48" s="183"/>
      <c r="IK48" s="183"/>
    </row>
    <row r="49" s="143" customFormat="1" ht="24.95" customHeight="1" spans="1:245">
      <c r="A49" s="190" t="s">
        <v>4599</v>
      </c>
      <c r="B49" s="191">
        <v>64.5</v>
      </c>
      <c r="C49" s="191">
        <v>65</v>
      </c>
      <c r="D49" s="191">
        <v>58.5</v>
      </c>
      <c r="E49" s="191">
        <v>58.5</v>
      </c>
      <c r="IH49" s="183"/>
      <c r="II49" s="183"/>
      <c r="IJ49" s="183"/>
      <c r="IK49" s="183"/>
    </row>
    <row r="50" s="143" customFormat="1" ht="24.95" customHeight="1" spans="1:245">
      <c r="A50" s="192" t="s">
        <v>4600</v>
      </c>
      <c r="B50" s="191">
        <v>64.5</v>
      </c>
      <c r="C50" s="191">
        <v>65</v>
      </c>
      <c r="D50" s="191">
        <v>58.5</v>
      </c>
      <c r="E50" s="191">
        <v>58.5</v>
      </c>
      <c r="IH50" s="183"/>
      <c r="II50" s="183"/>
      <c r="IJ50" s="183"/>
      <c r="IK50" s="183"/>
    </row>
    <row r="51" s="143" customFormat="1" ht="18" customHeight="1" spans="1:245">
      <c r="A51" s="193"/>
      <c r="B51" s="193"/>
      <c r="C51" s="194"/>
      <c r="D51" s="194"/>
      <c r="E51" s="195"/>
      <c r="IH51" s="183"/>
      <c r="II51" s="183"/>
      <c r="IJ51" s="183"/>
      <c r="IK51" s="183"/>
    </row>
    <row r="52" s="143" customFormat="1" ht="21" customHeight="1" spans="1:245">
      <c r="A52" s="196" t="s">
        <v>4601</v>
      </c>
      <c r="B52" s="196"/>
      <c r="C52" s="196" t="s">
        <v>4602</v>
      </c>
      <c r="D52" s="197" t="s">
        <v>4603</v>
      </c>
      <c r="E52" s="198"/>
      <c r="IH52" s="183"/>
      <c r="II52" s="183"/>
      <c r="IJ52" s="183"/>
      <c r="IK52" s="183"/>
    </row>
    <row r="53" s="143" customFormat="1" ht="15.95" customHeight="1" spans="1:245">
      <c r="A53" s="196" t="s">
        <v>4604</v>
      </c>
      <c r="B53" s="196"/>
      <c r="C53" s="196"/>
      <c r="D53" s="196"/>
      <c r="E53" s="196"/>
      <c r="IH53" s="183"/>
      <c r="II53" s="183"/>
      <c r="IJ53" s="183"/>
      <c r="IK53" s="183"/>
    </row>
    <row r="54" s="143" customFormat="1" ht="15.95" customHeight="1" spans="1:245">
      <c r="A54" s="199" t="s">
        <v>4605</v>
      </c>
      <c r="B54" s="200"/>
      <c r="C54" s="200"/>
      <c r="D54" s="200"/>
      <c r="E54" s="200"/>
      <c r="IH54" s="183"/>
      <c r="II54" s="183"/>
      <c r="IJ54" s="183"/>
      <c r="IK54" s="183"/>
    </row>
    <row r="55" s="143" customFormat="1" ht="15.95" customHeight="1" spans="1:245">
      <c r="A55" s="200"/>
      <c r="B55" s="200"/>
      <c r="C55" s="200"/>
      <c r="D55" s="200"/>
      <c r="E55" s="200"/>
      <c r="IH55" s="183"/>
      <c r="II55" s="183"/>
      <c r="IJ55" s="183"/>
      <c r="IK55" s="183"/>
    </row>
    <row r="56" s="143" customFormat="1" ht="11" customHeight="1" spans="1:245">
      <c r="A56" s="200"/>
      <c r="B56" s="200"/>
      <c r="C56" s="200"/>
      <c r="D56" s="200"/>
      <c r="E56" s="200"/>
      <c r="IH56" s="183"/>
      <c r="II56" s="183"/>
      <c r="IJ56" s="183"/>
      <c r="IK56" s="183"/>
    </row>
    <row r="57" s="143" customFormat="1" ht="28" customHeight="1" spans="1:245">
      <c r="A57" s="201" t="s">
        <v>4606</v>
      </c>
      <c r="B57" s="201"/>
      <c r="C57" s="201"/>
      <c r="D57" s="201"/>
      <c r="E57" s="201"/>
      <c r="IH57" s="183"/>
      <c r="II57" s="183"/>
      <c r="IJ57" s="183"/>
      <c r="IK57" s="183"/>
    </row>
    <row r="58" s="143" customFormat="1" ht="27.95" customHeight="1" spans="1:245">
      <c r="A58" s="202" t="s">
        <v>4607</v>
      </c>
      <c r="B58" s="196"/>
      <c r="C58" s="196"/>
      <c r="D58" s="196"/>
      <c r="E58" s="196"/>
      <c r="IH58" s="183"/>
      <c r="II58" s="183"/>
      <c r="IJ58" s="183"/>
      <c r="IK58" s="183"/>
    </row>
    <row r="59" s="143" customFormat="1" ht="20.1" customHeight="1" spans="1:245">
      <c r="A59" s="196" t="s">
        <v>4608</v>
      </c>
      <c r="B59" s="196"/>
      <c r="C59" s="196"/>
      <c r="D59" s="196"/>
      <c r="E59" s="196"/>
      <c r="IH59" s="183"/>
      <c r="II59" s="183"/>
      <c r="IJ59" s="183"/>
      <c r="IK59" s="183"/>
    </row>
    <row r="60" s="143" customFormat="1" ht="20.1" customHeight="1" spans="1:245">
      <c r="A60" s="196" t="s">
        <v>4609</v>
      </c>
      <c r="B60" s="196"/>
      <c r="C60" s="196"/>
      <c r="D60" s="196"/>
      <c r="E60" s="196"/>
      <c r="IH60" s="183"/>
      <c r="II60" s="183"/>
      <c r="IJ60" s="183"/>
      <c r="IK60" s="183"/>
    </row>
    <row r="61" s="143" customFormat="1" ht="15.95" customHeight="1" spans="1:245">
      <c r="A61" s="202" t="s">
        <v>4610</v>
      </c>
      <c r="B61" s="196"/>
      <c r="C61" s="196"/>
      <c r="D61" s="196"/>
      <c r="E61" s="196"/>
      <c r="IH61" s="183"/>
      <c r="II61" s="183"/>
      <c r="IJ61" s="183"/>
      <c r="IK61" s="183"/>
    </row>
    <row r="62" s="143" customFormat="1" ht="15.95" customHeight="1" spans="1:245">
      <c r="A62" s="196" t="s">
        <v>4611</v>
      </c>
      <c r="B62" s="196"/>
      <c r="C62" s="196"/>
      <c r="D62" s="196"/>
      <c r="E62" s="196"/>
      <c r="IH62" s="183"/>
      <c r="II62" s="183"/>
      <c r="IJ62" s="183"/>
      <c r="IK62" s="183"/>
    </row>
    <row r="63" s="143" customFormat="1" ht="15.95" customHeight="1" spans="1:245">
      <c r="A63" s="196" t="s">
        <v>4612</v>
      </c>
      <c r="B63" s="196"/>
      <c r="C63" s="196"/>
      <c r="D63" s="196"/>
      <c r="E63" s="196"/>
      <c r="IH63" s="183"/>
      <c r="II63" s="183"/>
      <c r="IJ63" s="183"/>
      <c r="IK63" s="183"/>
    </row>
    <row r="64" s="143" customFormat="1" ht="15.95" customHeight="1" spans="1:245">
      <c r="A64" s="196" t="s">
        <v>4613</v>
      </c>
      <c r="B64" s="196"/>
      <c r="C64" s="196"/>
      <c r="D64" s="196"/>
      <c r="E64" s="196"/>
      <c r="IH64" s="183"/>
      <c r="II64" s="183"/>
      <c r="IJ64" s="183"/>
      <c r="IK64" s="183"/>
    </row>
    <row r="65" s="143" customFormat="1" ht="15.95" customHeight="1" spans="1:245">
      <c r="A65" s="196" t="s">
        <v>4614</v>
      </c>
      <c r="B65" s="196"/>
      <c r="C65" s="196"/>
      <c r="D65" s="196"/>
      <c r="E65" s="196"/>
      <c r="IH65" s="183"/>
      <c r="II65" s="183"/>
      <c r="IJ65" s="183"/>
      <c r="IK65" s="183"/>
    </row>
    <row r="66" s="143" customFormat="1" ht="15.95" customHeight="1" spans="1:245">
      <c r="A66" s="196" t="s">
        <v>4615</v>
      </c>
      <c r="B66" s="196"/>
      <c r="C66" s="196"/>
      <c r="D66" s="196"/>
      <c r="E66" s="196"/>
      <c r="IH66" s="183"/>
      <c r="II66" s="183"/>
      <c r="IJ66" s="183"/>
      <c r="IK66" s="183"/>
    </row>
    <row r="67" s="143" customFormat="1" ht="15.95" customHeight="1" spans="1:245">
      <c r="A67" s="196" t="s">
        <v>4616</v>
      </c>
      <c r="B67" s="196"/>
      <c r="C67" s="196"/>
      <c r="D67" s="196"/>
      <c r="E67" s="196"/>
      <c r="IH67" s="183"/>
      <c r="II67" s="183"/>
      <c r="IJ67" s="183"/>
      <c r="IK67" s="183"/>
    </row>
    <row r="68" s="143" customFormat="1" ht="15.95" customHeight="1" spans="1:245">
      <c r="A68" s="196" t="s">
        <v>4617</v>
      </c>
      <c r="B68" s="196"/>
      <c r="C68" s="196"/>
      <c r="D68" s="196"/>
      <c r="E68" s="196"/>
      <c r="IH68" s="183"/>
      <c r="II68" s="183"/>
      <c r="IJ68" s="183"/>
      <c r="IK68" s="183"/>
    </row>
    <row r="69" s="143" customFormat="1" ht="15.95" customHeight="1" spans="1:245">
      <c r="A69" s="196" t="s">
        <v>4618</v>
      </c>
      <c r="B69" s="196"/>
      <c r="C69" s="196"/>
      <c r="D69" s="196"/>
      <c r="E69" s="196"/>
      <c r="IH69" s="183"/>
      <c r="II69" s="183"/>
      <c r="IJ69" s="183"/>
      <c r="IK69" s="183"/>
    </row>
    <row r="70" s="143" customFormat="1" ht="15.95" customHeight="1" spans="1:245">
      <c r="A70" s="196" t="s">
        <v>4619</v>
      </c>
      <c r="B70" s="196"/>
      <c r="C70" s="196"/>
      <c r="D70" s="196"/>
      <c r="E70" s="196"/>
      <c r="IH70" s="183"/>
      <c r="II70" s="183"/>
      <c r="IJ70" s="183"/>
      <c r="IK70" s="183"/>
    </row>
    <row r="71" s="143" customFormat="1" ht="15.95" customHeight="1" spans="1:245">
      <c r="A71" s="196" t="s">
        <v>4620</v>
      </c>
      <c r="B71" s="196"/>
      <c r="C71" s="196"/>
      <c r="D71" s="196"/>
      <c r="E71" s="196"/>
      <c r="IH71" s="183"/>
      <c r="II71" s="183"/>
      <c r="IJ71" s="183"/>
      <c r="IK71" s="183"/>
    </row>
    <row r="72" s="143" customFormat="1" ht="15.95" customHeight="1" spans="1:245">
      <c r="A72" s="196" t="s">
        <v>4621</v>
      </c>
      <c r="B72" s="196"/>
      <c r="C72" s="196"/>
      <c r="D72" s="196"/>
      <c r="E72" s="196"/>
      <c r="IH72" s="183"/>
      <c r="II72" s="183"/>
      <c r="IJ72" s="183"/>
      <c r="IK72" s="183"/>
    </row>
    <row r="73" s="143" customFormat="1" ht="15.95" customHeight="1" spans="1:245">
      <c r="A73" s="196" t="s">
        <v>4622</v>
      </c>
      <c r="B73" s="196"/>
      <c r="C73" s="196"/>
      <c r="D73" s="196"/>
      <c r="E73" s="196"/>
      <c r="IH73" s="183"/>
      <c r="II73" s="183"/>
      <c r="IJ73" s="183"/>
      <c r="IK73" s="183"/>
    </row>
    <row r="74" s="143" customFormat="1" ht="15.95" customHeight="1" spans="1:245">
      <c r="A74" s="196" t="s">
        <v>4623</v>
      </c>
      <c r="B74" s="196"/>
      <c r="C74" s="196"/>
      <c r="D74" s="196"/>
      <c r="E74" s="196"/>
      <c r="IH74" s="183"/>
      <c r="II74" s="183"/>
      <c r="IJ74" s="183"/>
      <c r="IK74" s="183"/>
    </row>
    <row r="75" s="143" customFormat="1" ht="15.95" customHeight="1" spans="1:245">
      <c r="A75" s="196" t="s">
        <v>4624</v>
      </c>
      <c r="B75" s="196"/>
      <c r="C75" s="196"/>
      <c r="D75" s="196"/>
      <c r="E75" s="196"/>
      <c r="IH75" s="183"/>
      <c r="II75" s="183"/>
      <c r="IJ75" s="183"/>
      <c r="IK75" s="183"/>
    </row>
    <row r="76" s="143" customFormat="1" ht="15.95" customHeight="1" spans="1:245">
      <c r="A76" s="196" t="s">
        <v>4625</v>
      </c>
      <c r="B76" s="196"/>
      <c r="C76" s="196"/>
      <c r="D76" s="196"/>
      <c r="E76" s="196"/>
      <c r="IH76" s="183"/>
      <c r="II76" s="183"/>
      <c r="IJ76" s="183"/>
      <c r="IK76" s="183"/>
    </row>
    <row r="77" s="143" customFormat="1" ht="15.95" customHeight="1" spans="1:245">
      <c r="A77" s="203"/>
      <c r="B77" s="203"/>
      <c r="C77" s="203"/>
      <c r="D77" s="203"/>
      <c r="E77" s="203"/>
      <c r="IH77" s="183"/>
      <c r="II77" s="183"/>
      <c r="IJ77" s="183"/>
      <c r="IK77" s="183"/>
    </row>
    <row r="78" s="143" customFormat="1" ht="15.95" customHeight="1" spans="1:245">
      <c r="A78" s="204" t="s">
        <v>4626</v>
      </c>
      <c r="B78" s="204"/>
      <c r="C78" s="204"/>
      <c r="D78" s="204"/>
      <c r="E78" s="204"/>
      <c r="IH78" s="183"/>
      <c r="II78" s="183"/>
      <c r="IJ78" s="183"/>
      <c r="IK78" s="183"/>
    </row>
    <row r="79" s="143" customFormat="1" ht="15.95" customHeight="1" spans="1:245">
      <c r="A79" s="205"/>
      <c r="B79" s="205"/>
      <c r="C79" s="205"/>
      <c r="D79" s="205"/>
      <c r="E79" s="205"/>
      <c r="IH79" s="183"/>
      <c r="II79" s="183"/>
      <c r="IJ79" s="183"/>
      <c r="IK79" s="183"/>
    </row>
    <row r="80" s="143" customFormat="1" ht="15.95" customHeight="1" spans="1:245">
      <c r="A80" s="206" t="s">
        <v>4627</v>
      </c>
      <c r="B80" s="204"/>
      <c r="C80" s="204"/>
      <c r="D80" s="204"/>
      <c r="E80" s="204"/>
      <c r="IH80" s="183"/>
      <c r="II80" s="183"/>
      <c r="IJ80" s="183"/>
      <c r="IK80" s="183"/>
    </row>
    <row r="81" s="143" customFormat="1" spans="1:245">
      <c r="A81" s="204"/>
      <c r="B81" s="204"/>
      <c r="C81" s="204"/>
      <c r="D81" s="204"/>
      <c r="E81" s="204"/>
      <c r="IH81" s="183"/>
      <c r="II81" s="183"/>
      <c r="IJ81" s="183"/>
      <c r="IK81" s="183"/>
    </row>
    <row r="82" s="183" customFormat="1" spans="1:239">
      <c r="A82" s="204" t="s">
        <v>4628</v>
      </c>
      <c r="B82" s="204"/>
      <c r="C82" s="204"/>
      <c r="D82" s="204"/>
      <c r="E82" s="204"/>
      <c r="F82" s="143"/>
      <c r="G82" s="143"/>
      <c r="H82" s="143"/>
      <c r="I82" s="143"/>
      <c r="J82" s="143"/>
      <c r="K82" s="143"/>
      <c r="L82" s="143"/>
      <c r="M82" s="143"/>
      <c r="N82" s="143"/>
      <c r="O82" s="143"/>
      <c r="P82" s="143"/>
      <c r="Q82" s="143"/>
      <c r="R82" s="143"/>
      <c r="S82" s="143"/>
      <c r="T82" s="143"/>
      <c r="U82" s="143"/>
      <c r="V82" s="143"/>
      <c r="W82" s="143"/>
      <c r="X82" s="143"/>
      <c r="Y82" s="143"/>
      <c r="Z82" s="143"/>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c r="CN82" s="143"/>
      <c r="CO82" s="143"/>
      <c r="CP82" s="143"/>
      <c r="CQ82" s="143"/>
      <c r="CR82" s="143"/>
      <c r="CS82" s="143"/>
      <c r="CT82" s="143"/>
      <c r="CU82" s="143"/>
      <c r="CV82" s="143"/>
      <c r="CW82" s="143"/>
      <c r="CX82" s="143"/>
      <c r="CY82" s="143"/>
      <c r="CZ82" s="143"/>
      <c r="DA82" s="143"/>
      <c r="DB82" s="143"/>
      <c r="DC82" s="143"/>
      <c r="DD82" s="143"/>
      <c r="DE82" s="143"/>
      <c r="DF82" s="143"/>
      <c r="DG82" s="143"/>
      <c r="DH82" s="143"/>
      <c r="DI82" s="143"/>
      <c r="DJ82" s="143"/>
      <c r="DK82" s="143"/>
      <c r="DL82" s="143"/>
      <c r="DM82" s="143"/>
      <c r="DN82" s="143"/>
      <c r="DO82" s="143"/>
      <c r="DP82" s="143"/>
      <c r="DQ82" s="143"/>
      <c r="DR82" s="143"/>
      <c r="DS82" s="143"/>
      <c r="DT82" s="143"/>
      <c r="DU82" s="143"/>
      <c r="DV82" s="143"/>
      <c r="DW82" s="143"/>
      <c r="DX82" s="143"/>
      <c r="DY82" s="143"/>
      <c r="DZ82" s="143"/>
      <c r="EA82" s="143"/>
      <c r="EB82" s="143"/>
      <c r="EC82" s="143"/>
      <c r="ED82" s="143"/>
      <c r="EE82" s="143"/>
      <c r="EF82" s="143"/>
      <c r="EG82" s="143"/>
      <c r="EH82" s="143"/>
      <c r="EI82" s="143"/>
      <c r="EJ82" s="143"/>
      <c r="EK82" s="143"/>
      <c r="EL82" s="143"/>
      <c r="EM82" s="143"/>
      <c r="EN82" s="143"/>
      <c r="EO82" s="143"/>
      <c r="EP82" s="143"/>
      <c r="EQ82" s="143"/>
      <c r="ER82" s="143"/>
      <c r="ES82" s="143"/>
      <c r="ET82" s="143"/>
      <c r="EU82" s="143"/>
      <c r="EV82" s="143"/>
      <c r="EW82" s="143"/>
      <c r="EX82" s="143"/>
      <c r="EY82" s="143"/>
      <c r="EZ82" s="143"/>
      <c r="FA82" s="143"/>
      <c r="FB82" s="143"/>
      <c r="FC82" s="143"/>
      <c r="FD82" s="143"/>
      <c r="FE82" s="143"/>
      <c r="FF82" s="143"/>
      <c r="FG82" s="143"/>
      <c r="FH82" s="143"/>
      <c r="FI82" s="143"/>
      <c r="FJ82" s="143"/>
      <c r="FK82" s="143"/>
      <c r="FL82" s="143"/>
      <c r="FM82" s="143"/>
      <c r="FN82" s="143"/>
      <c r="FO82" s="143"/>
      <c r="FP82" s="143"/>
      <c r="FQ82" s="143"/>
      <c r="FR82" s="143"/>
      <c r="FS82" s="143"/>
      <c r="FT82" s="143"/>
      <c r="FU82" s="143"/>
      <c r="FV82" s="143"/>
      <c r="FW82" s="143"/>
      <c r="FX82" s="143"/>
      <c r="FY82" s="143"/>
      <c r="FZ82" s="143"/>
      <c r="GA82" s="143"/>
      <c r="GB82" s="143"/>
      <c r="GC82" s="143"/>
      <c r="GD82" s="143"/>
      <c r="GE82" s="143"/>
      <c r="GF82" s="143"/>
      <c r="GG82" s="143"/>
      <c r="GH82" s="143"/>
      <c r="GI82" s="143"/>
      <c r="GJ82" s="143"/>
      <c r="GK82" s="143"/>
      <c r="GL82" s="143"/>
      <c r="GM82" s="143"/>
      <c r="GN82" s="143"/>
      <c r="GO82" s="143"/>
      <c r="GP82" s="143"/>
      <c r="GQ82" s="143"/>
      <c r="GR82" s="143"/>
      <c r="GS82" s="143"/>
      <c r="GT82" s="143"/>
      <c r="GU82" s="143"/>
      <c r="GV82" s="143"/>
      <c r="GW82" s="143"/>
      <c r="GX82" s="143"/>
      <c r="GY82" s="143"/>
      <c r="GZ82" s="143"/>
      <c r="HA82" s="143"/>
      <c r="HB82" s="143"/>
      <c r="HC82" s="143"/>
      <c r="HD82" s="143"/>
      <c r="HE82" s="143"/>
      <c r="HF82" s="143"/>
      <c r="HG82" s="143"/>
      <c r="HH82" s="143"/>
      <c r="HI82" s="143"/>
      <c r="HJ82" s="143"/>
      <c r="HK82" s="143"/>
      <c r="HL82" s="143"/>
      <c r="HM82" s="143"/>
      <c r="HN82" s="143"/>
      <c r="HO82" s="143"/>
      <c r="HP82" s="143"/>
      <c r="HQ82" s="143"/>
      <c r="HR82" s="143"/>
      <c r="HS82" s="143"/>
      <c r="HT82" s="143"/>
      <c r="HU82" s="143"/>
      <c r="HV82" s="143"/>
      <c r="HW82" s="143"/>
      <c r="HX82" s="143"/>
      <c r="HY82" s="143"/>
      <c r="HZ82" s="143"/>
      <c r="IA82" s="143"/>
      <c r="IB82" s="143"/>
      <c r="IC82" s="143"/>
      <c r="ID82" s="143"/>
      <c r="IE82" s="143"/>
    </row>
    <row r="83" spans="1:5">
      <c r="A83" s="205"/>
      <c r="B83" s="205"/>
      <c r="C83" s="205"/>
      <c r="D83" s="205"/>
      <c r="E83" s="205"/>
    </row>
    <row r="84" spans="1:5">
      <c r="A84" s="206" t="s">
        <v>4629</v>
      </c>
      <c r="B84" s="206"/>
      <c r="C84" s="206"/>
      <c r="D84" s="206"/>
      <c r="E84" s="206"/>
    </row>
    <row r="85" spans="1:5">
      <c r="A85" s="206"/>
      <c r="B85" s="206"/>
      <c r="C85" s="206"/>
      <c r="D85" s="206"/>
      <c r="E85" s="206"/>
    </row>
    <row r="86" spans="1:5">
      <c r="A86" s="206"/>
      <c r="B86" s="206"/>
      <c r="C86" s="206"/>
      <c r="D86" s="206"/>
      <c r="E86" s="206"/>
    </row>
    <row r="87" spans="1:5">
      <c r="A87" s="206"/>
      <c r="B87" s="206"/>
      <c r="C87" s="206"/>
      <c r="D87" s="206"/>
      <c r="E87" s="206"/>
    </row>
    <row r="88" spans="1:5">
      <c r="A88" s="206"/>
      <c r="B88" s="206"/>
      <c r="C88" s="206"/>
      <c r="D88" s="206"/>
      <c r="E88" s="206"/>
    </row>
  </sheetData>
  <mergeCells count="6">
    <mergeCell ref="A1:E1"/>
    <mergeCell ref="A51:E51"/>
    <mergeCell ref="A57:E57"/>
    <mergeCell ref="A54:E56"/>
    <mergeCell ref="A80:E81"/>
    <mergeCell ref="A84:E88"/>
  </mergeCells>
  <pageMargins left="0.75" right="0.75" top="1" bottom="1" header="0.5" footer="0.5"/>
  <pageSetup paperSize="9" orientation="portrait"/>
  <headerFooter/>
  <drawing r:id="rId1"/>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P39"/>
  <sheetViews>
    <sheetView workbookViewId="0">
      <selection activeCell="I18" sqref="I18"/>
    </sheetView>
  </sheetViews>
  <sheetFormatPr defaultColWidth="9" defaultRowHeight="14.25"/>
  <sheetData>
    <row r="1" ht="22.5" spans="1:16">
      <c r="A1" s="151" t="s">
        <v>4630</v>
      </c>
      <c r="B1" s="152"/>
      <c r="C1" s="152"/>
      <c r="D1" s="152"/>
      <c r="E1" s="152"/>
      <c r="F1" s="152"/>
      <c r="G1" s="152"/>
      <c r="H1" s="152"/>
      <c r="I1" s="152"/>
      <c r="J1" s="152"/>
      <c r="K1" s="152"/>
      <c r="L1" s="152"/>
      <c r="M1" s="152"/>
      <c r="N1" s="152"/>
      <c r="O1" s="152"/>
      <c r="P1" s="174"/>
    </row>
    <row r="2" ht="27" spans="1:16">
      <c r="A2" s="153" t="s">
        <v>992</v>
      </c>
      <c r="B2" s="154" t="s">
        <v>2999</v>
      </c>
      <c r="C2" s="154" t="s">
        <v>752</v>
      </c>
      <c r="D2" s="154">
        <v>18</v>
      </c>
      <c r="E2" s="155" t="s">
        <v>1199</v>
      </c>
      <c r="F2" s="156" t="s">
        <v>3584</v>
      </c>
      <c r="G2" s="156" t="s">
        <v>566</v>
      </c>
      <c r="H2" s="156">
        <v>19</v>
      </c>
      <c r="I2" s="155" t="s">
        <v>1222</v>
      </c>
      <c r="J2" s="156" t="s">
        <v>3586</v>
      </c>
      <c r="K2" s="156" t="s">
        <v>301</v>
      </c>
      <c r="L2" s="156">
        <v>19</v>
      </c>
      <c r="M2" s="175" t="s">
        <v>1155</v>
      </c>
      <c r="N2" s="156" t="s">
        <v>4355</v>
      </c>
      <c r="O2" s="156" t="s">
        <v>1156</v>
      </c>
      <c r="P2" s="176">
        <v>19</v>
      </c>
    </row>
    <row r="3" ht="27" spans="1:16">
      <c r="A3" s="157" t="s">
        <v>1006</v>
      </c>
      <c r="B3" s="158" t="s">
        <v>2978</v>
      </c>
      <c r="C3" s="158" t="s">
        <v>654</v>
      </c>
      <c r="D3" s="158">
        <v>18</v>
      </c>
      <c r="E3" s="159" t="s">
        <v>1173</v>
      </c>
      <c r="F3" s="159" t="s">
        <v>3600</v>
      </c>
      <c r="G3" s="159" t="s">
        <v>526</v>
      </c>
      <c r="H3" s="159">
        <v>19</v>
      </c>
      <c r="I3" s="163"/>
      <c r="J3" s="159" t="s">
        <v>4631</v>
      </c>
      <c r="K3" s="159" t="s">
        <v>370</v>
      </c>
      <c r="L3" s="159">
        <v>19</v>
      </c>
      <c r="M3" s="159" t="s">
        <v>912</v>
      </c>
      <c r="N3" s="159"/>
      <c r="O3" s="159" t="s">
        <v>294</v>
      </c>
      <c r="P3" s="177">
        <v>19</v>
      </c>
    </row>
    <row r="4" spans="1:16">
      <c r="A4" s="160" t="s">
        <v>1029</v>
      </c>
      <c r="B4" s="158" t="s">
        <v>3001</v>
      </c>
      <c r="C4" s="158" t="s">
        <v>394</v>
      </c>
      <c r="D4" s="158">
        <v>18</v>
      </c>
      <c r="E4" s="161" t="s">
        <v>977</v>
      </c>
      <c r="F4" s="156" t="s">
        <v>3547</v>
      </c>
      <c r="G4" s="156" t="s">
        <v>978</v>
      </c>
      <c r="H4" s="159">
        <v>19</v>
      </c>
      <c r="I4" s="163" t="s">
        <v>1089</v>
      </c>
      <c r="J4" s="159" t="s">
        <v>3561</v>
      </c>
      <c r="K4" s="159" t="s">
        <v>347</v>
      </c>
      <c r="L4" s="159">
        <v>19</v>
      </c>
      <c r="M4" s="159" t="s">
        <v>912</v>
      </c>
      <c r="N4" s="159" t="s">
        <v>3450</v>
      </c>
      <c r="O4" s="159" t="s">
        <v>390</v>
      </c>
      <c r="P4" s="177">
        <v>19</v>
      </c>
    </row>
    <row r="5" spans="1:16">
      <c r="A5" s="157" t="s">
        <v>1050</v>
      </c>
      <c r="B5" s="158" t="s">
        <v>3482</v>
      </c>
      <c r="C5" s="158" t="s">
        <v>349</v>
      </c>
      <c r="D5" s="158">
        <v>18</v>
      </c>
      <c r="E5" s="162" t="s">
        <v>980</v>
      </c>
      <c r="F5" s="159" t="s">
        <v>3175</v>
      </c>
      <c r="G5" s="159" t="s">
        <v>510</v>
      </c>
      <c r="H5" s="159">
        <v>19</v>
      </c>
      <c r="I5" s="163" t="s">
        <v>1131</v>
      </c>
      <c r="J5" s="159" t="s">
        <v>4341</v>
      </c>
      <c r="K5" s="159" t="s">
        <v>710</v>
      </c>
      <c r="L5" s="159">
        <v>19</v>
      </c>
      <c r="M5" s="178" t="s">
        <v>1161</v>
      </c>
      <c r="N5" s="159" t="s">
        <v>3599</v>
      </c>
      <c r="O5" s="159" t="s">
        <v>504</v>
      </c>
      <c r="P5" s="177">
        <v>19</v>
      </c>
    </row>
    <row r="6" spans="1:16">
      <c r="A6" s="157" t="s">
        <v>1052</v>
      </c>
      <c r="B6" s="158" t="s">
        <v>3484</v>
      </c>
      <c r="C6" s="158" t="s">
        <v>506</v>
      </c>
      <c r="D6" s="158">
        <v>18</v>
      </c>
      <c r="E6" s="163" t="s">
        <v>982</v>
      </c>
      <c r="F6" s="159" t="s">
        <v>3208</v>
      </c>
      <c r="G6" s="159" t="s">
        <v>384</v>
      </c>
      <c r="H6" s="159">
        <v>19</v>
      </c>
      <c r="I6" s="163" t="s">
        <v>1139</v>
      </c>
      <c r="J6" s="159" t="s">
        <v>3563</v>
      </c>
      <c r="K6" s="159" t="s">
        <v>354</v>
      </c>
      <c r="L6" s="159">
        <v>19</v>
      </c>
      <c r="M6" s="159" t="s">
        <v>1163</v>
      </c>
      <c r="N6" s="159" t="s">
        <v>3553</v>
      </c>
      <c r="O6" s="159" t="s">
        <v>512</v>
      </c>
      <c r="P6" s="177">
        <v>19</v>
      </c>
    </row>
    <row r="7" spans="1:16">
      <c r="A7" s="157" t="s">
        <v>1281</v>
      </c>
      <c r="B7" s="158" t="s">
        <v>3539</v>
      </c>
      <c r="C7" s="158" t="s">
        <v>1282</v>
      </c>
      <c r="D7" s="158">
        <v>18</v>
      </c>
      <c r="E7" s="163" t="s">
        <v>984</v>
      </c>
      <c r="F7" s="159" t="s">
        <v>3589</v>
      </c>
      <c r="G7" s="159" t="s">
        <v>672</v>
      </c>
      <c r="H7" s="159">
        <v>19</v>
      </c>
      <c r="I7" s="162" t="s">
        <v>963</v>
      </c>
      <c r="J7" s="159" t="s">
        <v>3464</v>
      </c>
      <c r="K7" s="159" t="s">
        <v>717</v>
      </c>
      <c r="L7" s="159">
        <v>19</v>
      </c>
      <c r="M7" s="178" t="s">
        <v>1165</v>
      </c>
      <c r="N7" s="159" t="s">
        <v>3565</v>
      </c>
      <c r="O7" s="159" t="s">
        <v>725</v>
      </c>
      <c r="P7" s="177">
        <v>19</v>
      </c>
    </row>
    <row r="8" ht="27" spans="1:16">
      <c r="A8" s="157" t="s">
        <v>1286</v>
      </c>
      <c r="B8" s="158" t="s">
        <v>3019</v>
      </c>
      <c r="C8" s="158" t="s">
        <v>341</v>
      </c>
      <c r="D8" s="158">
        <v>18</v>
      </c>
      <c r="E8" s="163" t="s">
        <v>986</v>
      </c>
      <c r="F8" s="159" t="s">
        <v>3125</v>
      </c>
      <c r="G8" s="159" t="s">
        <v>4632</v>
      </c>
      <c r="H8" s="159">
        <v>19</v>
      </c>
      <c r="I8" s="163" t="s">
        <v>1226</v>
      </c>
      <c r="J8" s="159" t="s">
        <v>4633</v>
      </c>
      <c r="K8" s="159" t="s">
        <v>1142</v>
      </c>
      <c r="L8" s="159">
        <v>19</v>
      </c>
      <c r="M8" s="159" t="s">
        <v>1334</v>
      </c>
      <c r="N8" s="159" t="s">
        <v>3145</v>
      </c>
      <c r="O8" s="159" t="s">
        <v>492</v>
      </c>
      <c r="P8" s="177">
        <v>19</v>
      </c>
    </row>
    <row r="9" ht="27" spans="1:16">
      <c r="A9" s="157" t="s">
        <v>1081</v>
      </c>
      <c r="B9" s="158" t="s">
        <v>2976</v>
      </c>
      <c r="C9" s="158" t="s">
        <v>333</v>
      </c>
      <c r="D9" s="158">
        <v>18</v>
      </c>
      <c r="E9" s="162" t="s">
        <v>989</v>
      </c>
      <c r="F9" s="159" t="s">
        <v>4634</v>
      </c>
      <c r="G9" s="159" t="s">
        <v>4635</v>
      </c>
      <c r="H9" s="159">
        <v>19</v>
      </c>
      <c r="I9" s="162" t="s">
        <v>1149</v>
      </c>
      <c r="J9" s="159" t="s">
        <v>3564</v>
      </c>
      <c r="K9" s="159" t="s">
        <v>723</v>
      </c>
      <c r="L9" s="159">
        <v>19</v>
      </c>
      <c r="M9" s="159" t="s">
        <v>1167</v>
      </c>
      <c r="N9" s="159" t="s">
        <v>3510</v>
      </c>
      <c r="O9" s="159" t="s">
        <v>584</v>
      </c>
      <c r="P9" s="177">
        <v>19</v>
      </c>
    </row>
    <row r="10" ht="40.5" spans="1:16">
      <c r="A10" s="157" t="s">
        <v>905</v>
      </c>
      <c r="B10" s="158" t="s">
        <v>4636</v>
      </c>
      <c r="C10" s="158" t="s">
        <v>4637</v>
      </c>
      <c r="D10" s="158">
        <v>18</v>
      </c>
      <c r="E10" s="163" t="s">
        <v>994</v>
      </c>
      <c r="F10" s="159" t="s">
        <v>3548</v>
      </c>
      <c r="G10" s="159" t="s">
        <v>995</v>
      </c>
      <c r="H10" s="159">
        <v>19</v>
      </c>
      <c r="I10" s="162" t="s">
        <v>1187</v>
      </c>
      <c r="J10" s="159" t="s">
        <v>3583</v>
      </c>
      <c r="K10" s="159" t="s">
        <v>542</v>
      </c>
      <c r="L10" s="159">
        <v>19</v>
      </c>
      <c r="M10" s="159"/>
      <c r="N10" s="159"/>
      <c r="O10" s="159" t="s">
        <v>520</v>
      </c>
      <c r="P10" s="177">
        <v>19</v>
      </c>
    </row>
    <row r="11" spans="1:16">
      <c r="A11" s="160" t="s">
        <v>1203</v>
      </c>
      <c r="B11" s="158" t="s">
        <v>3519</v>
      </c>
      <c r="C11" s="158" t="s">
        <v>327</v>
      </c>
      <c r="D11" s="158">
        <v>18</v>
      </c>
      <c r="E11" s="163" t="s">
        <v>1000</v>
      </c>
      <c r="F11" s="159" t="s">
        <v>3176</v>
      </c>
      <c r="G11" s="159" t="s">
        <v>1001</v>
      </c>
      <c r="H11" s="159">
        <v>19</v>
      </c>
      <c r="I11" s="163" t="s">
        <v>1226</v>
      </c>
      <c r="J11" s="159" t="s">
        <v>3452</v>
      </c>
      <c r="K11" s="159" t="s">
        <v>625</v>
      </c>
      <c r="L11" s="159">
        <v>19</v>
      </c>
      <c r="M11" s="178" t="s">
        <v>1175</v>
      </c>
      <c r="N11" s="178" t="s">
        <v>4361</v>
      </c>
      <c r="O11" s="159" t="s">
        <v>534</v>
      </c>
      <c r="P11" s="177">
        <v>19</v>
      </c>
    </row>
    <row r="12" ht="27" spans="1:16">
      <c r="A12" s="157" t="s">
        <v>1208</v>
      </c>
      <c r="B12" s="158" t="s">
        <v>3524</v>
      </c>
      <c r="C12" s="158" t="s">
        <v>751</v>
      </c>
      <c r="D12" s="158">
        <v>18</v>
      </c>
      <c r="E12" s="163" t="s">
        <v>1010</v>
      </c>
      <c r="F12" s="159" t="s">
        <v>4638</v>
      </c>
      <c r="G12" s="159" t="s">
        <v>532</v>
      </c>
      <c r="H12" s="159">
        <v>19</v>
      </c>
      <c r="I12" s="163" t="s">
        <v>1182</v>
      </c>
      <c r="J12" s="159" t="s">
        <v>3566</v>
      </c>
      <c r="K12" s="159" t="s">
        <v>611</v>
      </c>
      <c r="L12" s="159">
        <v>19</v>
      </c>
      <c r="M12" s="178" t="s">
        <v>1177</v>
      </c>
      <c r="N12" s="159" t="s">
        <v>4378</v>
      </c>
      <c r="O12" s="159" t="s">
        <v>604</v>
      </c>
      <c r="P12" s="177">
        <v>19</v>
      </c>
    </row>
    <row r="13" spans="1:16">
      <c r="A13" s="157" t="s">
        <v>1205</v>
      </c>
      <c r="B13" s="158" t="s">
        <v>3522</v>
      </c>
      <c r="C13" s="158" t="s">
        <v>1206</v>
      </c>
      <c r="D13" s="158">
        <v>18</v>
      </c>
      <c r="E13" s="163" t="s">
        <v>1014</v>
      </c>
      <c r="F13" s="159" t="s">
        <v>3549</v>
      </c>
      <c r="G13" s="159" t="s">
        <v>392</v>
      </c>
      <c r="H13" s="159">
        <v>19</v>
      </c>
      <c r="I13" s="163" t="s">
        <v>1144</v>
      </c>
      <c r="J13" s="159" t="s">
        <v>3579</v>
      </c>
      <c r="K13" s="159" t="s">
        <v>678</v>
      </c>
      <c r="L13" s="159">
        <v>19</v>
      </c>
      <c r="M13" s="159" t="s">
        <v>1185</v>
      </c>
      <c r="N13" s="159" t="s">
        <v>3147</v>
      </c>
      <c r="O13" s="159" t="s">
        <v>600</v>
      </c>
      <c r="P13" s="177">
        <v>19</v>
      </c>
    </row>
    <row r="14" ht="40.5" spans="1:16">
      <c r="A14" s="157" t="s">
        <v>1078</v>
      </c>
      <c r="B14" s="158" t="s">
        <v>3491</v>
      </c>
      <c r="C14" s="158" t="s">
        <v>1079</v>
      </c>
      <c r="D14" s="158">
        <v>18</v>
      </c>
      <c r="E14" s="162" t="s">
        <v>2945</v>
      </c>
      <c r="F14" s="159" t="s">
        <v>4639</v>
      </c>
      <c r="G14" s="159" t="s">
        <v>4640</v>
      </c>
      <c r="H14" s="159">
        <v>19</v>
      </c>
      <c r="I14" s="163" t="s">
        <v>975</v>
      </c>
      <c r="J14" s="159" t="s">
        <v>3610</v>
      </c>
      <c r="K14" s="159" t="s">
        <v>750</v>
      </c>
      <c r="L14" s="159">
        <v>19</v>
      </c>
      <c r="M14" s="178" t="s">
        <v>1189</v>
      </c>
      <c r="N14" s="159" t="s">
        <v>3601</v>
      </c>
      <c r="O14" s="159" t="s">
        <v>550</v>
      </c>
      <c r="P14" s="177">
        <v>19</v>
      </c>
    </row>
    <row r="15" ht="27" spans="1:16">
      <c r="A15" s="157" t="s">
        <v>1019</v>
      </c>
      <c r="B15" s="158" t="s">
        <v>3474</v>
      </c>
      <c r="C15" s="158" t="s">
        <v>1020</v>
      </c>
      <c r="D15" s="158">
        <v>18</v>
      </c>
      <c r="E15" s="163" t="s">
        <v>1024</v>
      </c>
      <c r="F15" s="159" t="s">
        <v>4337</v>
      </c>
      <c r="G15" s="159" t="s">
        <v>1025</v>
      </c>
      <c r="H15" s="159">
        <v>19</v>
      </c>
      <c r="I15" s="159" t="s">
        <v>1100</v>
      </c>
      <c r="J15" s="159" t="s">
        <v>3594</v>
      </c>
      <c r="K15" s="159" t="s">
        <v>480</v>
      </c>
      <c r="L15" s="159">
        <v>19</v>
      </c>
      <c r="M15" s="159" t="s">
        <v>1191</v>
      </c>
      <c r="N15" s="159" t="s">
        <v>3544</v>
      </c>
      <c r="O15" s="159" t="s">
        <v>558</v>
      </c>
      <c r="P15" s="177">
        <v>19</v>
      </c>
    </row>
    <row r="16" spans="1:16">
      <c r="A16" s="157" t="s">
        <v>1119</v>
      </c>
      <c r="B16" s="158" t="s">
        <v>3502</v>
      </c>
      <c r="C16" s="158" t="s">
        <v>568</v>
      </c>
      <c r="D16" s="158">
        <v>18</v>
      </c>
      <c r="E16" s="163" t="s">
        <v>1027</v>
      </c>
      <c r="F16" s="159" t="s">
        <v>3574</v>
      </c>
      <c r="G16" s="159" t="s">
        <v>400</v>
      </c>
      <c r="H16" s="159">
        <v>19</v>
      </c>
      <c r="I16" s="159" t="s">
        <v>2397</v>
      </c>
      <c r="J16" s="159" t="s">
        <v>4641</v>
      </c>
      <c r="K16" s="159" t="s">
        <v>564</v>
      </c>
      <c r="L16" s="159">
        <v>19</v>
      </c>
      <c r="M16" s="159"/>
      <c r="N16" s="159" t="s">
        <v>3604</v>
      </c>
      <c r="O16" s="159" t="s">
        <v>292</v>
      </c>
      <c r="P16" s="177">
        <v>19</v>
      </c>
    </row>
    <row r="17" spans="1:16">
      <c r="A17" s="157" t="s">
        <v>1258</v>
      </c>
      <c r="B17" s="158" t="s">
        <v>3532</v>
      </c>
      <c r="C17" s="158" t="s">
        <v>682</v>
      </c>
      <c r="D17" s="158">
        <v>18</v>
      </c>
      <c r="E17" s="163" t="s">
        <v>871</v>
      </c>
      <c r="F17" s="159" t="s">
        <v>3180</v>
      </c>
      <c r="G17" s="159" t="s">
        <v>360</v>
      </c>
      <c r="H17" s="159">
        <v>19</v>
      </c>
      <c r="I17" s="159" t="s">
        <v>1102</v>
      </c>
      <c r="J17" s="159" t="s">
        <v>3562</v>
      </c>
      <c r="K17" s="159" t="s">
        <v>488</v>
      </c>
      <c r="L17" s="159">
        <v>19</v>
      </c>
      <c r="M17" s="159" t="s">
        <v>1201</v>
      </c>
      <c r="N17" s="159" t="s">
        <v>3568</v>
      </c>
      <c r="O17" s="159" t="s">
        <v>748</v>
      </c>
      <c r="P17" s="177">
        <v>19</v>
      </c>
    </row>
    <row r="18" ht="27" spans="1:16">
      <c r="A18" s="160" t="s">
        <v>1096</v>
      </c>
      <c r="B18" s="158" t="s">
        <v>3495</v>
      </c>
      <c r="C18" s="158" t="s">
        <v>536</v>
      </c>
      <c r="D18" s="158">
        <v>18</v>
      </c>
      <c r="E18" s="163" t="s">
        <v>1031</v>
      </c>
      <c r="F18" s="159" t="s">
        <v>3550</v>
      </c>
      <c r="G18" s="159" t="s">
        <v>696</v>
      </c>
      <c r="H18" s="159">
        <v>19</v>
      </c>
      <c r="I18" s="159" t="s">
        <v>1107</v>
      </c>
      <c r="J18" s="159" t="s">
        <v>3499</v>
      </c>
      <c r="K18" s="159" t="s">
        <v>544</v>
      </c>
      <c r="L18" s="159">
        <v>19</v>
      </c>
      <c r="M18" s="178" t="s">
        <v>1210</v>
      </c>
      <c r="N18" s="159" t="s">
        <v>4642</v>
      </c>
      <c r="O18" s="159" t="s">
        <v>2530</v>
      </c>
      <c r="P18" s="177">
        <v>19</v>
      </c>
    </row>
    <row r="19" spans="1:16">
      <c r="A19" s="157" t="s">
        <v>1112</v>
      </c>
      <c r="B19" s="158" t="s">
        <v>3500</v>
      </c>
      <c r="C19" s="158" t="s">
        <v>560</v>
      </c>
      <c r="D19" s="158">
        <v>18</v>
      </c>
      <c r="E19" s="163" t="s">
        <v>1034</v>
      </c>
      <c r="F19" s="159" t="s">
        <v>3558</v>
      </c>
      <c r="G19" s="159" t="s">
        <v>408</v>
      </c>
      <c r="H19" s="159">
        <v>19</v>
      </c>
      <c r="I19" s="159" t="s">
        <v>1109</v>
      </c>
      <c r="J19" s="159" t="s">
        <v>3136</v>
      </c>
      <c r="K19" s="159" t="s">
        <v>552</v>
      </c>
      <c r="L19" s="159">
        <v>19</v>
      </c>
      <c r="M19" s="159" t="s">
        <v>2529</v>
      </c>
      <c r="N19" s="159" t="s">
        <v>3010</v>
      </c>
      <c r="O19" s="159" t="s">
        <v>446</v>
      </c>
      <c r="P19" s="177">
        <v>19</v>
      </c>
    </row>
    <row r="20" spans="1:16">
      <c r="A20" s="157" t="s">
        <v>1012</v>
      </c>
      <c r="B20" s="158" t="s">
        <v>3472</v>
      </c>
      <c r="C20" s="158" t="s">
        <v>466</v>
      </c>
      <c r="D20" s="158">
        <v>18</v>
      </c>
      <c r="E20" s="163" t="s">
        <v>1036</v>
      </c>
      <c r="F20" s="159" t="s">
        <v>3575</v>
      </c>
      <c r="G20" s="159" t="s">
        <v>416</v>
      </c>
      <c r="H20" s="159">
        <v>19</v>
      </c>
      <c r="I20" s="159" t="s">
        <v>1114</v>
      </c>
      <c r="J20" s="159" t="s">
        <v>3595</v>
      </c>
      <c r="K20" s="159" t="s">
        <v>712</v>
      </c>
      <c r="L20" s="159">
        <v>19</v>
      </c>
      <c r="M20" s="178" t="s">
        <v>930</v>
      </c>
      <c r="N20" s="159" t="s">
        <v>4643</v>
      </c>
      <c r="O20" s="159" t="s">
        <v>2532</v>
      </c>
      <c r="P20" s="177">
        <v>19</v>
      </c>
    </row>
    <row r="21" ht="27" spans="1:16">
      <c r="A21" s="160" t="s">
        <v>1083</v>
      </c>
      <c r="B21" s="158" t="s">
        <v>3014</v>
      </c>
      <c r="C21" s="158" t="s">
        <v>528</v>
      </c>
      <c r="D21" s="158">
        <v>18</v>
      </c>
      <c r="E21" s="163" t="s">
        <v>1041</v>
      </c>
      <c r="F21" s="159" t="s">
        <v>3591</v>
      </c>
      <c r="G21" s="159" t="s">
        <v>424</v>
      </c>
      <c r="H21" s="159">
        <v>19</v>
      </c>
      <c r="I21" s="159" t="s">
        <v>1117</v>
      </c>
      <c r="J21" s="159" t="s">
        <v>4644</v>
      </c>
      <c r="K21" s="159" t="s">
        <v>664</v>
      </c>
      <c r="L21" s="159">
        <v>19</v>
      </c>
      <c r="M21" s="159" t="s">
        <v>1212</v>
      </c>
      <c r="N21" s="159" t="s">
        <v>3569</v>
      </c>
      <c r="O21" s="159" t="s">
        <v>582</v>
      </c>
      <c r="P21" s="177">
        <v>19</v>
      </c>
    </row>
    <row r="22" ht="40.5" spans="1:16">
      <c r="A22" s="157" t="s">
        <v>1124</v>
      </c>
      <c r="B22" s="158" t="s">
        <v>3506</v>
      </c>
      <c r="C22" s="158" t="s">
        <v>319</v>
      </c>
      <c r="D22" s="158">
        <v>18</v>
      </c>
      <c r="E22" s="163" t="s">
        <v>1045</v>
      </c>
      <c r="F22" s="159" t="s">
        <v>4645</v>
      </c>
      <c r="G22" s="159" t="s">
        <v>1046</v>
      </c>
      <c r="H22" s="159">
        <v>19</v>
      </c>
      <c r="I22" s="159" t="s">
        <v>1135</v>
      </c>
      <c r="J22" s="159" t="s">
        <v>3596</v>
      </c>
      <c r="K22" s="159" t="s">
        <v>670</v>
      </c>
      <c r="L22" s="159">
        <v>19</v>
      </c>
      <c r="M22" s="159" t="s">
        <v>1215</v>
      </c>
      <c r="N22" s="159" t="s">
        <v>3605</v>
      </c>
      <c r="O22" s="159" t="s">
        <v>590</v>
      </c>
      <c r="P22" s="177">
        <v>19</v>
      </c>
    </row>
    <row r="23" spans="1:16">
      <c r="A23" s="157" t="s">
        <v>1003</v>
      </c>
      <c r="B23" s="158" t="s">
        <v>3127</v>
      </c>
      <c r="C23" s="158" t="s">
        <v>450</v>
      </c>
      <c r="D23" s="158">
        <v>18</v>
      </c>
      <c r="E23" s="163" t="s">
        <v>1048</v>
      </c>
      <c r="F23" s="159" t="s">
        <v>3551</v>
      </c>
      <c r="G23" s="159" t="s">
        <v>432</v>
      </c>
      <c r="H23" s="159">
        <v>19</v>
      </c>
      <c r="I23" s="178" t="s">
        <v>1137</v>
      </c>
      <c r="J23" s="159" t="s">
        <v>4646</v>
      </c>
      <c r="K23" s="159" t="s">
        <v>572</v>
      </c>
      <c r="L23" s="159">
        <v>19</v>
      </c>
      <c r="M23" s="159" t="s">
        <v>1224</v>
      </c>
      <c r="N23" s="159" t="s">
        <v>3570</v>
      </c>
      <c r="O23" s="159" t="s">
        <v>4647</v>
      </c>
      <c r="P23" s="177">
        <v>19</v>
      </c>
    </row>
    <row r="24" ht="40.5" spans="1:16">
      <c r="A24" s="157" t="s">
        <v>1133</v>
      </c>
      <c r="B24" s="158" t="s">
        <v>3508</v>
      </c>
      <c r="C24" s="158" t="s">
        <v>410</v>
      </c>
      <c r="D24" s="158">
        <v>18</v>
      </c>
      <c r="E24" s="163" t="s">
        <v>1054</v>
      </c>
      <c r="F24" s="159" t="s">
        <v>4358</v>
      </c>
      <c r="G24" s="159" t="s">
        <v>440</v>
      </c>
      <c r="H24" s="159">
        <v>19</v>
      </c>
      <c r="I24" s="178" t="s">
        <v>1146</v>
      </c>
      <c r="J24" s="159" t="s">
        <v>4648</v>
      </c>
      <c r="K24" s="159" t="s">
        <v>4649</v>
      </c>
      <c r="L24" s="159">
        <v>19</v>
      </c>
      <c r="M24" s="159" t="s">
        <v>1228</v>
      </c>
      <c r="N24" s="159" t="s">
        <v>4408</v>
      </c>
      <c r="O24" s="159" t="s">
        <v>303</v>
      </c>
      <c r="P24" s="177">
        <v>19</v>
      </c>
    </row>
    <row r="25" ht="27" spans="1:16">
      <c r="A25" s="157" t="s">
        <v>1122</v>
      </c>
      <c r="B25" s="158" t="s">
        <v>3504</v>
      </c>
      <c r="C25" s="158" t="s">
        <v>576</v>
      </c>
      <c r="D25" s="158">
        <v>18</v>
      </c>
      <c r="E25" s="163" t="s">
        <v>1056</v>
      </c>
      <c r="F25" s="159" t="s">
        <v>4650</v>
      </c>
      <c r="G25" s="159" t="s">
        <v>448</v>
      </c>
      <c r="H25" s="159">
        <v>19</v>
      </c>
      <c r="I25" s="159" t="s">
        <v>907</v>
      </c>
      <c r="J25" s="159" t="s">
        <v>3454</v>
      </c>
      <c r="K25" s="159" t="s">
        <v>382</v>
      </c>
      <c r="L25" s="159">
        <v>19</v>
      </c>
      <c r="M25" s="159" t="s">
        <v>1230</v>
      </c>
      <c r="N25" s="159" t="s">
        <v>3459</v>
      </c>
      <c r="O25" s="159" t="s">
        <v>414</v>
      </c>
      <c r="P25" s="177">
        <v>19</v>
      </c>
    </row>
    <row r="26" ht="40.5" spans="1:16">
      <c r="A26" s="160" t="s">
        <v>1074</v>
      </c>
      <c r="B26" s="158" t="s">
        <v>3131</v>
      </c>
      <c r="C26" s="158" t="s">
        <v>311</v>
      </c>
      <c r="D26" s="158">
        <v>18</v>
      </c>
      <c r="E26" s="163" t="s">
        <v>1059</v>
      </c>
      <c r="F26" s="159" t="s">
        <v>4651</v>
      </c>
      <c r="G26" s="159" t="s">
        <v>680</v>
      </c>
      <c r="H26" s="159">
        <v>19</v>
      </c>
      <c r="I26" s="159" t="s">
        <v>1151</v>
      </c>
      <c r="J26" s="159" t="s">
        <v>3580</v>
      </c>
      <c r="K26" s="159" t="s">
        <v>496</v>
      </c>
      <c r="L26" s="159">
        <v>19</v>
      </c>
      <c r="M26" s="159" t="s">
        <v>936</v>
      </c>
      <c r="N26" s="159" t="s">
        <v>4652</v>
      </c>
      <c r="O26" s="159" t="s">
        <v>635</v>
      </c>
      <c r="P26" s="177">
        <v>19</v>
      </c>
    </row>
    <row r="27" ht="40.5" spans="1:16">
      <c r="A27" s="157" t="s">
        <v>1061</v>
      </c>
      <c r="B27" s="158" t="s">
        <v>3486</v>
      </c>
      <c r="C27" s="158" t="s">
        <v>356</v>
      </c>
      <c r="D27" s="158">
        <v>18</v>
      </c>
      <c r="E27" s="162" t="s">
        <v>1063</v>
      </c>
      <c r="F27" s="159" t="s">
        <v>4653</v>
      </c>
      <c r="G27" s="159" t="s">
        <v>2392</v>
      </c>
      <c r="H27" s="159">
        <v>19</v>
      </c>
      <c r="I27" s="159" t="s">
        <v>1153</v>
      </c>
      <c r="J27" s="159" t="s">
        <v>3598</v>
      </c>
      <c r="K27" s="159" t="s">
        <v>719</v>
      </c>
      <c r="L27" s="159">
        <v>19</v>
      </c>
      <c r="M27" s="159" t="s">
        <v>4654</v>
      </c>
      <c r="N27" s="159" t="s">
        <v>4655</v>
      </c>
      <c r="O27" s="159" t="s">
        <v>4656</v>
      </c>
      <c r="P27" s="177">
        <v>19</v>
      </c>
    </row>
    <row r="28" ht="40.5" spans="1:16">
      <c r="A28" s="157" t="s">
        <v>1271</v>
      </c>
      <c r="B28" s="158" t="s">
        <v>3535</v>
      </c>
      <c r="C28" s="158" t="s">
        <v>378</v>
      </c>
      <c r="D28" s="158">
        <v>18</v>
      </c>
      <c r="E28" s="163" t="s">
        <v>873</v>
      </c>
      <c r="F28" s="159" t="s">
        <v>3193</v>
      </c>
      <c r="G28" s="159" t="s">
        <v>548</v>
      </c>
      <c r="H28" s="159">
        <v>19</v>
      </c>
      <c r="I28" s="179"/>
      <c r="J28" s="179" t="s">
        <v>4657</v>
      </c>
      <c r="K28" s="179" t="s">
        <v>4658</v>
      </c>
      <c r="L28" s="179">
        <v>19</v>
      </c>
      <c r="M28" s="159" t="s">
        <v>4659</v>
      </c>
      <c r="N28" s="159"/>
      <c r="O28" s="159" t="s">
        <v>4660</v>
      </c>
      <c r="P28" s="177">
        <v>19</v>
      </c>
    </row>
    <row r="29" ht="40.5" spans="1:16">
      <c r="A29" s="157" t="s">
        <v>1195</v>
      </c>
      <c r="B29" s="158" t="s">
        <v>3516</v>
      </c>
      <c r="C29" s="158" t="s">
        <v>615</v>
      </c>
      <c r="D29" s="158">
        <v>18</v>
      </c>
      <c r="E29" s="163"/>
      <c r="F29" s="159"/>
      <c r="G29" s="159" t="s">
        <v>2513</v>
      </c>
      <c r="H29" s="164">
        <v>19</v>
      </c>
      <c r="I29" s="159" t="s">
        <v>4661</v>
      </c>
      <c r="J29" s="159" t="s">
        <v>3608</v>
      </c>
      <c r="K29" s="159" t="s">
        <v>325</v>
      </c>
      <c r="L29" s="159">
        <v>19</v>
      </c>
      <c r="M29" s="163"/>
      <c r="N29" s="159" t="s">
        <v>4662</v>
      </c>
      <c r="O29" s="159" t="s">
        <v>4663</v>
      </c>
      <c r="P29" s="177">
        <v>19</v>
      </c>
    </row>
    <row r="30" ht="27" spans="1:16">
      <c r="A30" s="157" t="s">
        <v>1245</v>
      </c>
      <c r="B30" s="158" t="s">
        <v>3528</v>
      </c>
      <c r="C30" s="158" t="s">
        <v>650</v>
      </c>
      <c r="D30" s="158">
        <v>18</v>
      </c>
      <c r="E30" s="163" t="s">
        <v>875</v>
      </c>
      <c r="F30" s="159" t="s">
        <v>3456</v>
      </c>
      <c r="G30" s="159" t="s">
        <v>368</v>
      </c>
      <c r="H30" s="164">
        <v>19</v>
      </c>
      <c r="I30" s="159" t="s">
        <v>1284</v>
      </c>
      <c r="J30" s="159" t="s">
        <v>4664</v>
      </c>
      <c r="K30" s="159" t="s">
        <v>648</v>
      </c>
      <c r="L30" s="159">
        <v>19</v>
      </c>
      <c r="M30" s="163" t="s">
        <v>4665</v>
      </c>
      <c r="N30" s="159"/>
      <c r="O30" s="159" t="s">
        <v>674</v>
      </c>
      <c r="P30" s="177">
        <v>19</v>
      </c>
    </row>
    <row r="31" spans="1:16">
      <c r="A31" s="157" t="s">
        <v>1008</v>
      </c>
      <c r="B31" s="158" t="s">
        <v>3126</v>
      </c>
      <c r="C31" s="158" t="s">
        <v>458</v>
      </c>
      <c r="D31" s="158">
        <v>18</v>
      </c>
      <c r="E31" s="163" t="s">
        <v>1071</v>
      </c>
      <c r="F31" s="159" t="s">
        <v>3560</v>
      </c>
      <c r="G31" s="159" t="s">
        <v>1072</v>
      </c>
      <c r="H31" s="164">
        <v>19</v>
      </c>
      <c r="I31" s="159" t="s">
        <v>1291</v>
      </c>
      <c r="J31" s="159"/>
      <c r="K31" s="159" t="s">
        <v>656</v>
      </c>
      <c r="L31" s="159">
        <v>19</v>
      </c>
      <c r="M31" s="163"/>
      <c r="N31" s="159"/>
      <c r="O31" s="159" t="s">
        <v>2960</v>
      </c>
      <c r="P31" s="177">
        <v>19</v>
      </c>
    </row>
    <row r="32" ht="27" spans="1:16">
      <c r="A32" s="157" t="s">
        <v>1043</v>
      </c>
      <c r="B32" s="158" t="s">
        <v>3141</v>
      </c>
      <c r="C32" s="158" t="s">
        <v>4666</v>
      </c>
      <c r="D32" s="158">
        <v>18</v>
      </c>
      <c r="E32" s="163" t="s">
        <v>1085</v>
      </c>
      <c r="F32" s="159" t="s">
        <v>4329</v>
      </c>
      <c r="G32" s="159" t="s">
        <v>464</v>
      </c>
      <c r="H32" s="164">
        <v>19</v>
      </c>
      <c r="I32" s="159"/>
      <c r="J32" s="159" t="s">
        <v>3582</v>
      </c>
      <c r="K32" s="159" t="s">
        <v>1171</v>
      </c>
      <c r="L32" s="159">
        <v>19</v>
      </c>
      <c r="M32" s="163"/>
      <c r="N32" s="159"/>
      <c r="O32" s="159" t="s">
        <v>620</v>
      </c>
      <c r="P32" s="177">
        <v>19</v>
      </c>
    </row>
    <row r="33" ht="27" spans="1:16">
      <c r="A33" s="160" t="s">
        <v>1288</v>
      </c>
      <c r="B33" s="158" t="s">
        <v>4667</v>
      </c>
      <c r="C33" s="158" t="s">
        <v>1289</v>
      </c>
      <c r="D33" s="158">
        <v>18</v>
      </c>
      <c r="E33" s="163"/>
      <c r="F33" s="159"/>
      <c r="G33" s="159" t="s">
        <v>339</v>
      </c>
      <c r="H33" s="164">
        <v>19</v>
      </c>
      <c r="I33" s="159" t="s">
        <v>1170</v>
      </c>
      <c r="J33" s="159" t="s">
        <v>2953</v>
      </c>
      <c r="K33" s="159" t="s">
        <v>514</v>
      </c>
      <c r="L33" s="159">
        <v>19</v>
      </c>
      <c r="M33" s="163" t="s">
        <v>1260</v>
      </c>
      <c r="N33" s="159" t="s">
        <v>3556</v>
      </c>
      <c r="O33" s="159" t="s">
        <v>627</v>
      </c>
      <c r="P33" s="177">
        <v>19</v>
      </c>
    </row>
    <row r="34" spans="1:16">
      <c r="A34" s="157" t="s">
        <v>997</v>
      </c>
      <c r="B34" s="158" t="s">
        <v>3123</v>
      </c>
      <c r="C34" s="158" t="s">
        <v>442</v>
      </c>
      <c r="D34" s="158">
        <v>18</v>
      </c>
      <c r="E34" s="162" t="s">
        <v>882</v>
      </c>
      <c r="F34" s="159" t="s">
        <v>3457</v>
      </c>
      <c r="G34" s="159" t="s">
        <v>374</v>
      </c>
      <c r="H34" s="164">
        <v>19</v>
      </c>
      <c r="I34" s="159" t="s">
        <v>4668</v>
      </c>
      <c r="J34" s="159"/>
      <c r="K34" s="159" t="s">
        <v>2505</v>
      </c>
      <c r="L34" s="159">
        <v>19</v>
      </c>
      <c r="M34" s="163"/>
      <c r="N34" s="159"/>
      <c r="O34" s="159" t="s">
        <v>633</v>
      </c>
      <c r="P34" s="177">
        <v>19</v>
      </c>
    </row>
    <row r="35" spans="1:16">
      <c r="A35" s="157" t="s">
        <v>1016</v>
      </c>
      <c r="B35" s="158" t="s">
        <v>3128</v>
      </c>
      <c r="C35" s="158" t="s">
        <v>1017</v>
      </c>
      <c r="D35" s="158">
        <v>18</v>
      </c>
      <c r="E35" s="163" t="s">
        <v>1098</v>
      </c>
      <c r="F35" s="159" t="s">
        <v>3577</v>
      </c>
      <c r="G35" s="159" t="s">
        <v>472</v>
      </c>
      <c r="H35" s="164">
        <v>19</v>
      </c>
      <c r="I35" s="159"/>
      <c r="J35" s="159"/>
      <c r="K35" s="159" t="s">
        <v>1147</v>
      </c>
      <c r="L35" s="159">
        <v>19</v>
      </c>
      <c r="M35" s="162" t="s">
        <v>1269</v>
      </c>
      <c r="N35" s="159" t="s">
        <v>3609</v>
      </c>
      <c r="O35" s="159" t="s">
        <v>4669</v>
      </c>
      <c r="P35" s="177">
        <v>19</v>
      </c>
    </row>
    <row r="36" spans="1:16">
      <c r="A36" s="165"/>
      <c r="B36" s="166"/>
      <c r="C36" s="167" t="s">
        <v>658</v>
      </c>
      <c r="D36" s="166">
        <v>18</v>
      </c>
      <c r="E36" s="163" t="s">
        <v>1300</v>
      </c>
      <c r="F36" s="159" t="s">
        <v>3451</v>
      </c>
      <c r="G36" s="159" t="s">
        <v>376</v>
      </c>
      <c r="H36" s="164">
        <v>19</v>
      </c>
      <c r="I36" s="179"/>
      <c r="J36" s="179"/>
      <c r="K36" s="179" t="s">
        <v>1231</v>
      </c>
      <c r="L36" s="179">
        <v>19</v>
      </c>
      <c r="M36" s="163"/>
      <c r="N36" s="159"/>
      <c r="O36" s="159" t="s">
        <v>640</v>
      </c>
      <c r="P36" s="177">
        <v>19</v>
      </c>
    </row>
    <row r="37" ht="67.5" spans="1:16">
      <c r="A37" s="157" t="s">
        <v>1076</v>
      </c>
      <c r="B37" s="158" t="s">
        <v>4670</v>
      </c>
      <c r="C37" s="158" t="s">
        <v>364</v>
      </c>
      <c r="D37" s="158">
        <v>18</v>
      </c>
      <c r="E37" s="162" t="s">
        <v>1279</v>
      </c>
      <c r="F37" s="159" t="s">
        <v>3266</v>
      </c>
      <c r="G37" s="159" t="s">
        <v>4671</v>
      </c>
      <c r="H37" s="164">
        <v>19</v>
      </c>
      <c r="I37" s="159" t="s">
        <v>1277</v>
      </c>
      <c r="J37" s="159" t="s">
        <v>4672</v>
      </c>
      <c r="K37" s="159" t="s">
        <v>646</v>
      </c>
      <c r="L37" s="159">
        <v>19</v>
      </c>
      <c r="M37" s="163"/>
      <c r="N37" s="159" t="s">
        <v>3557</v>
      </c>
      <c r="O37" s="159" t="s">
        <v>2388</v>
      </c>
      <c r="P37" s="177">
        <v>19</v>
      </c>
    </row>
    <row r="38" ht="27" spans="1:16">
      <c r="A38" s="168"/>
      <c r="B38" s="154"/>
      <c r="C38" s="154"/>
      <c r="D38" s="154"/>
      <c r="E38" s="162"/>
      <c r="F38" s="159"/>
      <c r="G38" s="159"/>
      <c r="H38" s="164">
        <v>19</v>
      </c>
      <c r="I38" s="159"/>
      <c r="J38" s="159"/>
      <c r="K38" s="159" t="s">
        <v>1301</v>
      </c>
      <c r="L38" s="159">
        <v>19</v>
      </c>
      <c r="M38" s="163" t="s">
        <v>1273</v>
      </c>
      <c r="N38" s="159"/>
      <c r="O38" s="159" t="s">
        <v>690</v>
      </c>
      <c r="P38" s="177">
        <v>19</v>
      </c>
    </row>
    <row r="39" ht="27.75" spans="1:16">
      <c r="A39" s="169"/>
      <c r="B39" s="170"/>
      <c r="C39" s="170"/>
      <c r="D39" s="170"/>
      <c r="E39" s="171"/>
      <c r="F39" s="172"/>
      <c r="G39" s="172"/>
      <c r="H39" s="173"/>
      <c r="I39" s="180"/>
      <c r="J39" s="172" t="s">
        <v>3537</v>
      </c>
      <c r="K39" s="172" t="s">
        <v>638</v>
      </c>
      <c r="L39" s="172">
        <v>19</v>
      </c>
      <c r="M39" s="181"/>
      <c r="N39" s="172"/>
      <c r="O39" s="172" t="s">
        <v>294</v>
      </c>
      <c r="P39" s="182">
        <v>19</v>
      </c>
    </row>
  </sheetData>
  <mergeCells count="1">
    <mergeCell ref="A1:P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M59"/>
  <sheetViews>
    <sheetView topLeftCell="A40" workbookViewId="0">
      <selection activeCell="D30" sqref="D30:D49"/>
    </sheetView>
  </sheetViews>
  <sheetFormatPr defaultColWidth="9" defaultRowHeight="14.25"/>
  <cols>
    <col min="3" max="3" width="13.25" customWidth="1"/>
    <col min="6" max="6" width="13.5" customWidth="1"/>
    <col min="9" max="9" width="15.625" customWidth="1"/>
    <col min="12" max="12" width="13.875" customWidth="1"/>
  </cols>
  <sheetData>
    <row r="1" ht="43.5" customHeight="1" spans="1:13">
      <c r="A1" s="1536" t="s">
        <v>285</v>
      </c>
      <c r="B1" s="1536"/>
      <c r="C1" s="1536"/>
      <c r="D1" s="1536"/>
      <c r="E1" s="1536"/>
      <c r="F1" s="1536"/>
      <c r="G1" s="1536"/>
      <c r="H1" s="1536"/>
      <c r="I1" s="1536"/>
      <c r="J1" s="1536"/>
      <c r="K1" s="1536"/>
      <c r="L1" s="1536"/>
      <c r="M1" s="1562"/>
    </row>
    <row r="2" spans="1:13">
      <c r="A2" s="1537" t="s">
        <v>219</v>
      </c>
      <c r="B2" s="1538" t="s">
        <v>286</v>
      </c>
      <c r="C2" s="1537" t="s">
        <v>287</v>
      </c>
      <c r="D2" s="1537" t="s">
        <v>219</v>
      </c>
      <c r="E2" s="1538" t="s">
        <v>286</v>
      </c>
      <c r="F2" s="1537" t="s">
        <v>287</v>
      </c>
      <c r="G2" s="1537" t="s">
        <v>219</v>
      </c>
      <c r="H2" s="1538" t="s">
        <v>286</v>
      </c>
      <c r="I2" s="1537" t="s">
        <v>287</v>
      </c>
      <c r="J2" s="1537" t="s">
        <v>219</v>
      </c>
      <c r="K2" s="1538" t="s">
        <v>286</v>
      </c>
      <c r="L2" s="1537" t="s">
        <v>287</v>
      </c>
      <c r="M2" s="1563" t="s">
        <v>99</v>
      </c>
    </row>
    <row r="3" spans="1:13">
      <c r="A3" s="1539">
        <v>1</v>
      </c>
      <c r="B3" s="1540" t="s">
        <v>288</v>
      </c>
      <c r="C3" s="1541" t="s">
        <v>220</v>
      </c>
      <c r="D3" s="1542">
        <v>12</v>
      </c>
      <c r="E3" s="1543" t="s">
        <v>289</v>
      </c>
      <c r="F3" s="1544" t="s">
        <v>290</v>
      </c>
      <c r="G3" s="1539">
        <v>19</v>
      </c>
      <c r="H3" s="1545" t="s">
        <v>291</v>
      </c>
      <c r="I3" s="1541" t="s">
        <v>292</v>
      </c>
      <c r="J3" s="1539">
        <v>24</v>
      </c>
      <c r="K3" s="1545" t="s">
        <v>293</v>
      </c>
      <c r="L3" s="1541" t="s">
        <v>294</v>
      </c>
      <c r="M3" s="1564" t="s">
        <v>295</v>
      </c>
    </row>
    <row r="4" ht="24" spans="1:13">
      <c r="A4" s="1539">
        <v>2</v>
      </c>
      <c r="B4" s="1540" t="s">
        <v>296</v>
      </c>
      <c r="C4" s="1541" t="s">
        <v>297</v>
      </c>
      <c r="D4" s="1542"/>
      <c r="E4" s="1543" t="s">
        <v>298</v>
      </c>
      <c r="F4" s="1544" t="s">
        <v>299</v>
      </c>
      <c r="G4" s="1539"/>
      <c r="H4" s="1545" t="s">
        <v>300</v>
      </c>
      <c r="I4" s="1541" t="s">
        <v>301</v>
      </c>
      <c r="J4" s="1539"/>
      <c r="K4" s="1545" t="s">
        <v>302</v>
      </c>
      <c r="L4" s="1541" t="s">
        <v>303</v>
      </c>
      <c r="M4" s="1564"/>
    </row>
    <row r="5" ht="24" spans="1:13">
      <c r="A5" s="1539"/>
      <c r="B5" s="1540" t="s">
        <v>304</v>
      </c>
      <c r="C5" s="1541" t="s">
        <v>305</v>
      </c>
      <c r="D5" s="1542"/>
      <c r="E5" s="1546" t="s">
        <v>306</v>
      </c>
      <c r="F5" s="1544" t="s">
        <v>307</v>
      </c>
      <c r="G5" s="1539"/>
      <c r="H5" s="1545" t="s">
        <v>308</v>
      </c>
      <c r="I5" s="1554" t="s">
        <v>309</v>
      </c>
      <c r="J5" s="1539">
        <v>25</v>
      </c>
      <c r="K5" s="1545" t="s">
        <v>310</v>
      </c>
      <c r="L5" s="1541" t="s">
        <v>311</v>
      </c>
      <c r="M5" s="1562"/>
    </row>
    <row r="6" ht="24" spans="1:13">
      <c r="A6" s="1539"/>
      <c r="B6" s="1540" t="s">
        <v>312</v>
      </c>
      <c r="C6" s="1541" t="s">
        <v>313</v>
      </c>
      <c r="D6" s="1542"/>
      <c r="E6" s="1543" t="s">
        <v>314</v>
      </c>
      <c r="F6" s="1544" t="s">
        <v>315</v>
      </c>
      <c r="G6" s="1539"/>
      <c r="H6" s="1545" t="s">
        <v>316</v>
      </c>
      <c r="I6" s="1554" t="s">
        <v>317</v>
      </c>
      <c r="J6" s="1539"/>
      <c r="K6" s="1545" t="s">
        <v>318</v>
      </c>
      <c r="L6" s="1541" t="s">
        <v>319</v>
      </c>
      <c r="M6" s="1562"/>
    </row>
    <row r="7" ht="24" spans="1:13">
      <c r="A7" s="1539"/>
      <c r="B7" s="1540" t="s">
        <v>320</v>
      </c>
      <c r="C7" s="1541" t="s">
        <v>321</v>
      </c>
      <c r="D7" s="1542"/>
      <c r="E7" s="1543" t="s">
        <v>322</v>
      </c>
      <c r="F7" s="1544" t="s">
        <v>323</v>
      </c>
      <c r="G7" s="1539"/>
      <c r="H7" s="1545" t="s">
        <v>324</v>
      </c>
      <c r="I7" s="1541" t="s">
        <v>325</v>
      </c>
      <c r="J7" s="1539"/>
      <c r="K7" s="1545" t="s">
        <v>326</v>
      </c>
      <c r="L7" s="1541" t="s">
        <v>327</v>
      </c>
      <c r="M7" s="1562"/>
    </row>
    <row r="8" ht="24" spans="1:13">
      <c r="A8" s="1539"/>
      <c r="B8" s="1540" t="s">
        <v>328</v>
      </c>
      <c r="C8" s="1545" t="s">
        <v>329</v>
      </c>
      <c r="D8" s="1542"/>
      <c r="E8" s="1543" t="s">
        <v>330</v>
      </c>
      <c r="F8" s="1544" t="s">
        <v>331</v>
      </c>
      <c r="G8" s="1542">
        <v>20</v>
      </c>
      <c r="H8" s="1543" t="s">
        <v>332</v>
      </c>
      <c r="I8" s="1544" t="s">
        <v>333</v>
      </c>
      <c r="J8" s="1539"/>
      <c r="K8" s="1545"/>
      <c r="L8" s="1541"/>
      <c r="M8" s="1562"/>
    </row>
    <row r="9" ht="24" spans="1:13">
      <c r="A9" s="1539"/>
      <c r="B9" s="1540" t="s">
        <v>334</v>
      </c>
      <c r="C9" s="1545" t="s">
        <v>335</v>
      </c>
      <c r="D9" s="1542"/>
      <c r="E9" s="1543" t="s">
        <v>336</v>
      </c>
      <c r="F9" s="1544" t="s">
        <v>337</v>
      </c>
      <c r="G9" s="1539">
        <v>21</v>
      </c>
      <c r="H9" s="1545" t="s">
        <v>338</v>
      </c>
      <c r="I9" s="1541" t="s">
        <v>339</v>
      </c>
      <c r="J9" s="1539"/>
      <c r="K9" s="1545" t="s">
        <v>340</v>
      </c>
      <c r="L9" s="1541" t="s">
        <v>341</v>
      </c>
      <c r="M9" s="1562"/>
    </row>
    <row r="10" spans="1:13">
      <c r="A10" s="1539"/>
      <c r="B10" s="1540" t="s">
        <v>342</v>
      </c>
      <c r="C10" s="1545" t="s">
        <v>343</v>
      </c>
      <c r="D10" s="1542"/>
      <c r="E10" s="1543" t="s">
        <v>344</v>
      </c>
      <c r="F10" s="1544" t="s">
        <v>345</v>
      </c>
      <c r="G10" s="1539"/>
      <c r="H10" s="1545" t="s">
        <v>346</v>
      </c>
      <c r="I10" s="1541" t="s">
        <v>347</v>
      </c>
      <c r="J10" s="1539">
        <v>26</v>
      </c>
      <c r="K10" s="1545" t="s">
        <v>348</v>
      </c>
      <c r="L10" s="1541" t="s">
        <v>349</v>
      </c>
      <c r="M10" s="1562"/>
    </row>
    <row r="11" ht="24" spans="1:13">
      <c r="A11" s="1539">
        <v>3</v>
      </c>
      <c r="B11" s="1540" t="s">
        <v>350</v>
      </c>
      <c r="C11" s="1541" t="s">
        <v>222</v>
      </c>
      <c r="D11" s="1542"/>
      <c r="E11" s="1543" t="s">
        <v>351</v>
      </c>
      <c r="F11" s="1544" t="s">
        <v>352</v>
      </c>
      <c r="G11" s="1539"/>
      <c r="H11" s="1545" t="s">
        <v>353</v>
      </c>
      <c r="I11" s="1541" t="s">
        <v>354</v>
      </c>
      <c r="J11" s="1539"/>
      <c r="K11" s="1545" t="s">
        <v>355</v>
      </c>
      <c r="L11" s="1541" t="s">
        <v>356</v>
      </c>
      <c r="M11" s="1562"/>
    </row>
    <row r="12" ht="24" spans="1:13">
      <c r="A12" s="1539">
        <v>4</v>
      </c>
      <c r="B12" s="1540" t="s">
        <v>357</v>
      </c>
      <c r="C12" s="1541" t="s">
        <v>358</v>
      </c>
      <c r="D12" s="1539">
        <v>13</v>
      </c>
      <c r="E12" s="1545" t="s">
        <v>359</v>
      </c>
      <c r="F12" s="1541" t="s">
        <v>360</v>
      </c>
      <c r="G12" s="1539"/>
      <c r="H12" s="1545" t="s">
        <v>361</v>
      </c>
      <c r="I12" s="1554" t="s">
        <v>362</v>
      </c>
      <c r="J12" s="1539"/>
      <c r="K12" s="1545" t="s">
        <v>363</v>
      </c>
      <c r="L12" s="1552" t="s">
        <v>364</v>
      </c>
      <c r="M12" s="1562"/>
    </row>
    <row r="13" ht="24" spans="1:13">
      <c r="A13" s="1539"/>
      <c r="B13" s="1540" t="s">
        <v>365</v>
      </c>
      <c r="C13" s="1541" t="s">
        <v>366</v>
      </c>
      <c r="D13" s="1539"/>
      <c r="E13" s="1545" t="s">
        <v>367</v>
      </c>
      <c r="F13" s="1541" t="s">
        <v>368</v>
      </c>
      <c r="G13" s="1539"/>
      <c r="H13" s="1545" t="s">
        <v>369</v>
      </c>
      <c r="I13" s="1541" t="s">
        <v>370</v>
      </c>
      <c r="J13" s="1539"/>
      <c r="K13" s="1545"/>
      <c r="L13" s="1541"/>
      <c r="M13" s="1562"/>
    </row>
    <row r="14" ht="24" spans="1:13">
      <c r="A14" s="1539">
        <v>5</v>
      </c>
      <c r="B14" s="1547" t="s">
        <v>371</v>
      </c>
      <c r="C14" s="1541" t="s">
        <v>372</v>
      </c>
      <c r="D14" s="1539"/>
      <c r="E14" s="1545" t="s">
        <v>373</v>
      </c>
      <c r="F14" s="1541" t="s">
        <v>374</v>
      </c>
      <c r="G14" s="1539"/>
      <c r="H14" s="1545" t="s">
        <v>375</v>
      </c>
      <c r="I14" s="1541" t="s">
        <v>376</v>
      </c>
      <c r="J14" s="1539"/>
      <c r="K14" s="1545" t="s">
        <v>377</v>
      </c>
      <c r="L14" s="1552" t="s">
        <v>378</v>
      </c>
      <c r="M14" s="1562"/>
    </row>
    <row r="15" ht="24" spans="1:13">
      <c r="A15" s="1539"/>
      <c r="B15" s="1548" t="s">
        <v>379</v>
      </c>
      <c r="C15" s="1541" t="s">
        <v>380</v>
      </c>
      <c r="D15" s="1539"/>
      <c r="E15" s="1545" t="s">
        <v>381</v>
      </c>
      <c r="F15" s="1541" t="s">
        <v>382</v>
      </c>
      <c r="G15" s="1539">
        <v>22</v>
      </c>
      <c r="H15" s="1545" t="s">
        <v>383</v>
      </c>
      <c r="I15" s="1541" t="s">
        <v>384</v>
      </c>
      <c r="J15" s="1539">
        <v>27</v>
      </c>
      <c r="K15" s="1545" t="s">
        <v>385</v>
      </c>
      <c r="L15" s="1554" t="s">
        <v>386</v>
      </c>
      <c r="M15" s="1562"/>
    </row>
    <row r="16" spans="1:13">
      <c r="A16" s="1539"/>
      <c r="B16" s="1540" t="s">
        <v>387</v>
      </c>
      <c r="C16" s="1541" t="s">
        <v>388</v>
      </c>
      <c r="D16" s="1539"/>
      <c r="E16" s="1545" t="s">
        <v>389</v>
      </c>
      <c r="F16" s="1541" t="s">
        <v>390</v>
      </c>
      <c r="G16" s="1539"/>
      <c r="H16" s="1545" t="s">
        <v>391</v>
      </c>
      <c r="I16" s="1541" t="s">
        <v>392</v>
      </c>
      <c r="J16" s="1539"/>
      <c r="K16" s="1545" t="s">
        <v>393</v>
      </c>
      <c r="L16" s="1541" t="s">
        <v>394</v>
      </c>
      <c r="M16" s="1562"/>
    </row>
    <row r="17" spans="1:13">
      <c r="A17" s="1539"/>
      <c r="B17" s="1540" t="s">
        <v>395</v>
      </c>
      <c r="C17" s="1541" t="s">
        <v>396</v>
      </c>
      <c r="D17" s="1539"/>
      <c r="E17" s="1545" t="s">
        <v>397</v>
      </c>
      <c r="F17" s="1541" t="s">
        <v>398</v>
      </c>
      <c r="G17" s="1539"/>
      <c r="H17" s="1545" t="s">
        <v>399</v>
      </c>
      <c r="I17" s="1541" t="s">
        <v>400</v>
      </c>
      <c r="J17" s="1539"/>
      <c r="K17" s="1545" t="s">
        <v>401</v>
      </c>
      <c r="L17" s="1554" t="s">
        <v>402</v>
      </c>
      <c r="M17" s="1562"/>
    </row>
    <row r="18" ht="22.5" spans="1:13">
      <c r="A18" s="1539">
        <v>6</v>
      </c>
      <c r="B18" s="1547" t="s">
        <v>403</v>
      </c>
      <c r="C18" s="1549" t="s">
        <v>404</v>
      </c>
      <c r="D18" s="1539"/>
      <c r="E18" s="1545" t="s">
        <v>405</v>
      </c>
      <c r="F18" s="1541" t="s">
        <v>406</v>
      </c>
      <c r="G18" s="1539"/>
      <c r="H18" s="1545" t="s">
        <v>407</v>
      </c>
      <c r="I18" s="1541" t="s">
        <v>408</v>
      </c>
      <c r="J18" s="1539"/>
      <c r="K18" s="1545" t="s">
        <v>409</v>
      </c>
      <c r="L18" s="1541" t="s">
        <v>410</v>
      </c>
      <c r="M18" s="1562"/>
    </row>
    <row r="19" ht="24" spans="1:13">
      <c r="A19" s="1539"/>
      <c r="B19" s="1540" t="s">
        <v>411</v>
      </c>
      <c r="C19" s="1541" t="s">
        <v>412</v>
      </c>
      <c r="D19" s="1539"/>
      <c r="E19" s="1550" t="s">
        <v>413</v>
      </c>
      <c r="F19" s="1541" t="s">
        <v>414</v>
      </c>
      <c r="G19" s="1539"/>
      <c r="H19" s="1545" t="s">
        <v>415</v>
      </c>
      <c r="I19" s="1541" t="s">
        <v>416</v>
      </c>
      <c r="J19" s="1539"/>
      <c r="K19" s="1545" t="s">
        <v>417</v>
      </c>
      <c r="L19" s="1554" t="s">
        <v>418</v>
      </c>
      <c r="M19" s="1562"/>
    </row>
    <row r="20" ht="24" spans="1:13">
      <c r="A20" s="1539"/>
      <c r="B20" s="1540" t="s">
        <v>419</v>
      </c>
      <c r="C20" s="1541" t="s">
        <v>420</v>
      </c>
      <c r="D20" s="1539">
        <v>14</v>
      </c>
      <c r="E20" s="1551" t="s">
        <v>421</v>
      </c>
      <c r="F20" s="1541" t="s">
        <v>422</v>
      </c>
      <c r="G20" s="1539"/>
      <c r="H20" s="1545" t="s">
        <v>423</v>
      </c>
      <c r="I20" s="1541" t="s">
        <v>424</v>
      </c>
      <c r="J20" s="1539">
        <v>28</v>
      </c>
      <c r="K20" s="1545" t="s">
        <v>425</v>
      </c>
      <c r="L20" s="1541" t="s">
        <v>426</v>
      </c>
      <c r="M20" s="1562"/>
    </row>
    <row r="21" ht="24" spans="1:13">
      <c r="A21" s="1539"/>
      <c r="B21" s="1540" t="s">
        <v>427</v>
      </c>
      <c r="C21" s="1541" t="s">
        <v>428</v>
      </c>
      <c r="D21" s="1539"/>
      <c r="E21" s="1545" t="s">
        <v>429</v>
      </c>
      <c r="F21" s="1541" t="s">
        <v>430</v>
      </c>
      <c r="G21" s="1539"/>
      <c r="H21" s="1545" t="s">
        <v>431</v>
      </c>
      <c r="I21" s="1541" t="s">
        <v>432</v>
      </c>
      <c r="J21" s="1539"/>
      <c r="K21" s="1545" t="s">
        <v>433</v>
      </c>
      <c r="L21" s="1552" t="s">
        <v>434</v>
      </c>
      <c r="M21" s="1562"/>
    </row>
    <row r="22" ht="24" spans="1:13">
      <c r="A22" s="1539"/>
      <c r="B22" s="1540" t="s">
        <v>435</v>
      </c>
      <c r="C22" s="1541" t="s">
        <v>436</v>
      </c>
      <c r="D22" s="1539"/>
      <c r="E22" s="1545" t="s">
        <v>437</v>
      </c>
      <c r="F22" s="1541" t="s">
        <v>438</v>
      </c>
      <c r="G22" s="1539"/>
      <c r="H22" s="1545" t="s">
        <v>439</v>
      </c>
      <c r="I22" s="1541" t="s">
        <v>440</v>
      </c>
      <c r="J22" s="1539"/>
      <c r="K22" s="1545" t="s">
        <v>441</v>
      </c>
      <c r="L22" s="1541" t="s">
        <v>442</v>
      </c>
      <c r="M22" s="1562"/>
    </row>
    <row r="23" spans="1:13">
      <c r="A23" s="1539"/>
      <c r="B23" s="1540" t="s">
        <v>443</v>
      </c>
      <c r="C23" s="1541" t="s">
        <v>444</v>
      </c>
      <c r="D23" s="1539"/>
      <c r="E23" s="1545" t="s">
        <v>445</v>
      </c>
      <c r="F23" s="1541" t="s">
        <v>446</v>
      </c>
      <c r="G23" s="1539"/>
      <c r="H23" s="1545" t="s">
        <v>447</v>
      </c>
      <c r="I23" s="1541" t="s">
        <v>448</v>
      </c>
      <c r="J23" s="1539"/>
      <c r="K23" s="1545" t="s">
        <v>449</v>
      </c>
      <c r="L23" s="1541" t="s">
        <v>450</v>
      </c>
      <c r="M23" s="1562"/>
    </row>
    <row r="24" spans="1:13">
      <c r="A24" s="1539"/>
      <c r="B24" s="1540" t="s">
        <v>451</v>
      </c>
      <c r="C24" s="1541" t="s">
        <v>452</v>
      </c>
      <c r="D24" s="1539">
        <v>15</v>
      </c>
      <c r="E24" s="1545" t="s">
        <v>453</v>
      </c>
      <c r="F24" s="1541" t="s">
        <v>454</v>
      </c>
      <c r="G24" s="1539"/>
      <c r="H24" s="1545" t="s">
        <v>455</v>
      </c>
      <c r="I24" s="1541" t="s">
        <v>456</v>
      </c>
      <c r="J24" s="1539"/>
      <c r="K24" s="1545" t="s">
        <v>457</v>
      </c>
      <c r="L24" s="1541" t="s">
        <v>458</v>
      </c>
      <c r="M24" s="1562"/>
    </row>
    <row r="25" ht="24" spans="1:13">
      <c r="A25" s="1539"/>
      <c r="B25" s="1540" t="s">
        <v>459</v>
      </c>
      <c r="C25" s="1541" t="s">
        <v>460</v>
      </c>
      <c r="D25" s="1539"/>
      <c r="E25" s="1552" t="s">
        <v>461</v>
      </c>
      <c r="F25" s="1541" t="s">
        <v>462</v>
      </c>
      <c r="G25" s="1539"/>
      <c r="H25" s="1545" t="s">
        <v>463</v>
      </c>
      <c r="I25" s="1541" t="s">
        <v>464</v>
      </c>
      <c r="J25" s="1539"/>
      <c r="K25" s="1545" t="s">
        <v>465</v>
      </c>
      <c r="L25" s="1541" t="s">
        <v>466</v>
      </c>
      <c r="M25" s="1562"/>
    </row>
    <row r="26" ht="24" spans="1:13">
      <c r="A26" s="1539"/>
      <c r="B26" s="1540" t="s">
        <v>467</v>
      </c>
      <c r="C26" s="1553" t="s">
        <v>468</v>
      </c>
      <c r="D26" s="1539"/>
      <c r="E26" s="1545" t="s">
        <v>469</v>
      </c>
      <c r="F26" s="1541" t="s">
        <v>470</v>
      </c>
      <c r="G26" s="1539"/>
      <c r="H26" s="1545" t="s">
        <v>471</v>
      </c>
      <c r="I26" s="1541" t="s">
        <v>472</v>
      </c>
      <c r="J26" s="1539"/>
      <c r="K26" s="1545" t="s">
        <v>473</v>
      </c>
      <c r="L26" s="1541" t="s">
        <v>474</v>
      </c>
      <c r="M26" s="1562"/>
    </row>
    <row r="27" ht="22.5" spans="1:13">
      <c r="A27" s="1539"/>
      <c r="B27" s="1547" t="s">
        <v>475</v>
      </c>
      <c r="C27" s="1541" t="s">
        <v>476</v>
      </c>
      <c r="D27" s="1539"/>
      <c r="E27" s="1545" t="s">
        <v>477</v>
      </c>
      <c r="F27" s="1541" t="s">
        <v>478</v>
      </c>
      <c r="G27" s="1539"/>
      <c r="H27" s="1545" t="s">
        <v>479</v>
      </c>
      <c r="I27" s="1541" t="s">
        <v>480</v>
      </c>
      <c r="J27" s="1539"/>
      <c r="K27" s="1545" t="s">
        <v>481</v>
      </c>
      <c r="L27" s="1541" t="s">
        <v>482</v>
      </c>
      <c r="M27" s="1562"/>
    </row>
    <row r="28" ht="24" spans="1:13">
      <c r="A28" s="1539"/>
      <c r="B28" s="1540" t="s">
        <v>483</v>
      </c>
      <c r="C28" s="1541" t="s">
        <v>484</v>
      </c>
      <c r="D28" s="1539"/>
      <c r="E28" s="1545" t="s">
        <v>485</v>
      </c>
      <c r="F28" s="1541" t="s">
        <v>486</v>
      </c>
      <c r="G28" s="1539"/>
      <c r="H28" s="1545" t="s">
        <v>487</v>
      </c>
      <c r="I28" s="1541" t="s">
        <v>488</v>
      </c>
      <c r="J28" s="1539"/>
      <c r="K28" s="1545" t="s">
        <v>489</v>
      </c>
      <c r="L28" s="1541" t="s">
        <v>490</v>
      </c>
      <c r="M28" s="1562"/>
    </row>
    <row r="29" ht="24" spans="1:13">
      <c r="A29" s="1539"/>
      <c r="B29" s="1552" t="s">
        <v>491</v>
      </c>
      <c r="C29" s="1541" t="s">
        <v>492</v>
      </c>
      <c r="D29" s="1539"/>
      <c r="E29" s="1545" t="s">
        <v>493</v>
      </c>
      <c r="F29" s="1541" t="s">
        <v>494</v>
      </c>
      <c r="G29" s="1539"/>
      <c r="H29" s="1545" t="s">
        <v>495</v>
      </c>
      <c r="I29" s="1541" t="s">
        <v>496</v>
      </c>
      <c r="J29" s="1539"/>
      <c r="K29" s="1545" t="s">
        <v>497</v>
      </c>
      <c r="L29" s="1541" t="s">
        <v>498</v>
      </c>
      <c r="M29" s="1562"/>
    </row>
    <row r="30" ht="24" spans="1:13">
      <c r="A30" s="1539"/>
      <c r="B30" s="1552" t="s">
        <v>499</v>
      </c>
      <c r="C30" s="1541" t="s">
        <v>500</v>
      </c>
      <c r="D30" s="1542">
        <v>16</v>
      </c>
      <c r="E30" s="1543" t="s">
        <v>501</v>
      </c>
      <c r="F30" s="1544" t="s">
        <v>502</v>
      </c>
      <c r="G30" s="1539"/>
      <c r="H30" s="1545" t="s">
        <v>503</v>
      </c>
      <c r="I30" s="1541" t="s">
        <v>504</v>
      </c>
      <c r="J30" s="1539"/>
      <c r="K30" s="1545" t="s">
        <v>505</v>
      </c>
      <c r="L30" s="1541" t="s">
        <v>506</v>
      </c>
      <c r="M30" s="1562"/>
    </row>
    <row r="31" ht="16.5" spans="1:13">
      <c r="A31" s="1539"/>
      <c r="B31" s="1552" t="s">
        <v>507</v>
      </c>
      <c r="C31" s="1541" t="s">
        <v>508</v>
      </c>
      <c r="D31" s="1542"/>
      <c r="E31" s="1543" t="s">
        <v>509</v>
      </c>
      <c r="F31" s="1544" t="s">
        <v>510</v>
      </c>
      <c r="G31" s="1539"/>
      <c r="H31" s="1545" t="s">
        <v>511</v>
      </c>
      <c r="I31" s="1541" t="s">
        <v>512</v>
      </c>
      <c r="J31" s="1539"/>
      <c r="K31" s="1545" t="s">
        <v>513</v>
      </c>
      <c r="L31" s="1541" t="s">
        <v>514</v>
      </c>
      <c r="M31" s="1562"/>
    </row>
    <row r="32" ht="24" spans="1:13">
      <c r="A32" s="1539"/>
      <c r="B32" s="1540" t="s">
        <v>515</v>
      </c>
      <c r="C32" s="1541" t="s">
        <v>516</v>
      </c>
      <c r="D32" s="1542"/>
      <c r="E32" s="1543" t="s">
        <v>517</v>
      </c>
      <c r="F32" s="1554" t="s">
        <v>518</v>
      </c>
      <c r="G32" s="1539"/>
      <c r="H32" s="1545" t="s">
        <v>519</v>
      </c>
      <c r="I32" s="1541" t="s">
        <v>520</v>
      </c>
      <c r="J32" s="1539"/>
      <c r="K32" s="1545"/>
      <c r="L32" s="1541"/>
      <c r="M32" s="1562"/>
    </row>
    <row r="33" ht="24" spans="1:13">
      <c r="A33" s="1539"/>
      <c r="B33" s="1552" t="s">
        <v>521</v>
      </c>
      <c r="C33" s="1552" t="s">
        <v>522</v>
      </c>
      <c r="D33" s="1542"/>
      <c r="E33" s="1543" t="s">
        <v>523</v>
      </c>
      <c r="F33" s="1554" t="s">
        <v>524</v>
      </c>
      <c r="G33" s="1539"/>
      <c r="H33" s="1545" t="s">
        <v>525</v>
      </c>
      <c r="I33" s="1541" t="s">
        <v>526</v>
      </c>
      <c r="J33" s="1539"/>
      <c r="K33" s="1545" t="s">
        <v>527</v>
      </c>
      <c r="L33" s="1541" t="s">
        <v>528</v>
      </c>
      <c r="M33" s="1562"/>
    </row>
    <row r="34" ht="24" spans="1:13">
      <c r="A34" s="1539"/>
      <c r="B34" s="1540" t="s">
        <v>529</v>
      </c>
      <c r="C34" s="1541" t="s">
        <v>530</v>
      </c>
      <c r="D34" s="1542"/>
      <c r="E34" s="1543" t="s">
        <v>531</v>
      </c>
      <c r="F34" s="1544" t="s">
        <v>532</v>
      </c>
      <c r="G34" s="1539"/>
      <c r="H34" s="1545" t="s">
        <v>533</v>
      </c>
      <c r="I34" s="1541" t="s">
        <v>534</v>
      </c>
      <c r="J34" s="1539"/>
      <c r="K34" s="1545" t="s">
        <v>535</v>
      </c>
      <c r="L34" s="1541" t="s">
        <v>536</v>
      </c>
      <c r="M34" s="1562"/>
    </row>
    <row r="35" ht="16.5" spans="1:13">
      <c r="A35" s="1539"/>
      <c r="B35" s="1552" t="s">
        <v>537</v>
      </c>
      <c r="C35" s="1552" t="s">
        <v>538</v>
      </c>
      <c r="D35" s="1542"/>
      <c r="E35" s="1552" t="s">
        <v>539</v>
      </c>
      <c r="F35" s="1544" t="s">
        <v>540</v>
      </c>
      <c r="G35" s="1539"/>
      <c r="H35" s="1545" t="s">
        <v>541</v>
      </c>
      <c r="I35" s="1541" t="s">
        <v>542</v>
      </c>
      <c r="J35" s="1539"/>
      <c r="K35" s="1545" t="s">
        <v>543</v>
      </c>
      <c r="L35" s="1541" t="s">
        <v>544</v>
      </c>
      <c r="M35" s="1562"/>
    </row>
    <row r="36" ht="24" spans="1:13">
      <c r="A36" s="1539"/>
      <c r="B36" s="1540" t="s">
        <v>545</v>
      </c>
      <c r="C36" s="1541" t="s">
        <v>546</v>
      </c>
      <c r="D36" s="1542"/>
      <c r="E36" s="1543" t="s">
        <v>547</v>
      </c>
      <c r="F36" s="1544" t="s">
        <v>548</v>
      </c>
      <c r="G36" s="1539"/>
      <c r="H36" s="1545" t="s">
        <v>549</v>
      </c>
      <c r="I36" s="1541" t="s">
        <v>550</v>
      </c>
      <c r="J36" s="1539"/>
      <c r="K36" s="1545" t="s">
        <v>551</v>
      </c>
      <c r="L36" s="1541" t="s">
        <v>552</v>
      </c>
      <c r="M36" s="1562"/>
    </row>
    <row r="37" ht="24" spans="1:13">
      <c r="A37" s="1539"/>
      <c r="B37" s="1540" t="s">
        <v>553</v>
      </c>
      <c r="C37" s="1541" t="s">
        <v>554</v>
      </c>
      <c r="D37" s="1542"/>
      <c r="E37" s="1552" t="s">
        <v>555</v>
      </c>
      <c r="F37" s="1544" t="s">
        <v>556</v>
      </c>
      <c r="G37" s="1539"/>
      <c r="H37" s="1545" t="s">
        <v>557</v>
      </c>
      <c r="I37" s="1541" t="s">
        <v>558</v>
      </c>
      <c r="J37" s="1539"/>
      <c r="K37" s="1545" t="s">
        <v>559</v>
      </c>
      <c r="L37" s="1541" t="s">
        <v>560</v>
      </c>
      <c r="M37" s="1562"/>
    </row>
    <row r="38" ht="24" spans="1:13">
      <c r="A38" s="1539"/>
      <c r="B38" s="1552" t="s">
        <v>561</v>
      </c>
      <c r="C38" s="1541" t="s">
        <v>562</v>
      </c>
      <c r="D38" s="1542"/>
      <c r="E38" s="1543" t="s">
        <v>563</v>
      </c>
      <c r="F38" s="1544" t="s">
        <v>564</v>
      </c>
      <c r="G38" s="1539"/>
      <c r="H38" s="1545" t="s">
        <v>565</v>
      </c>
      <c r="I38" s="1541" t="s">
        <v>566</v>
      </c>
      <c r="J38" s="1539"/>
      <c r="K38" s="1545" t="s">
        <v>567</v>
      </c>
      <c r="L38" s="1541" t="s">
        <v>568</v>
      </c>
      <c r="M38" s="1562"/>
    </row>
    <row r="39" ht="24" spans="1:13">
      <c r="A39" s="1539"/>
      <c r="B39" s="1540" t="s">
        <v>569</v>
      </c>
      <c r="C39" s="1541" t="s">
        <v>570</v>
      </c>
      <c r="D39" s="1542"/>
      <c r="E39" s="1543" t="s">
        <v>571</v>
      </c>
      <c r="F39" s="1544" t="s">
        <v>572</v>
      </c>
      <c r="G39" s="1539"/>
      <c r="H39" s="1545" t="s">
        <v>573</v>
      </c>
      <c r="I39" s="1541" t="s">
        <v>574</v>
      </c>
      <c r="J39" s="1539"/>
      <c r="K39" s="1545" t="s">
        <v>575</v>
      </c>
      <c r="L39" s="1541" t="s">
        <v>576</v>
      </c>
      <c r="M39" s="1562"/>
    </row>
    <row r="40" ht="24" spans="1:13">
      <c r="A40" s="1539"/>
      <c r="B40" s="1540" t="s">
        <v>577</v>
      </c>
      <c r="C40" s="1541" t="s">
        <v>578</v>
      </c>
      <c r="D40" s="1542"/>
      <c r="E40" s="1543" t="s">
        <v>579</v>
      </c>
      <c r="F40" s="1554" t="s">
        <v>580</v>
      </c>
      <c r="G40" s="1539"/>
      <c r="H40" s="1545" t="s">
        <v>581</v>
      </c>
      <c r="I40" s="1541" t="s">
        <v>582</v>
      </c>
      <c r="J40" s="1539"/>
      <c r="K40" s="1545" t="s">
        <v>583</v>
      </c>
      <c r="L40" s="1541" t="s">
        <v>584</v>
      </c>
      <c r="M40" s="1562"/>
    </row>
    <row r="41" ht="24" spans="1:13">
      <c r="A41" s="1539"/>
      <c r="B41" s="1540" t="s">
        <v>585</v>
      </c>
      <c r="C41" s="1541" t="s">
        <v>586</v>
      </c>
      <c r="D41" s="1542"/>
      <c r="E41" s="1543" t="s">
        <v>587</v>
      </c>
      <c r="F41" s="1544" t="s">
        <v>588</v>
      </c>
      <c r="G41" s="1539"/>
      <c r="H41" s="1545" t="s">
        <v>589</v>
      </c>
      <c r="I41" s="1541" t="s">
        <v>590</v>
      </c>
      <c r="J41" s="1539"/>
      <c r="K41" s="1545" t="s">
        <v>591</v>
      </c>
      <c r="L41" s="1541" t="s">
        <v>592</v>
      </c>
      <c r="M41" s="1562"/>
    </row>
    <row r="42" ht="24" spans="1:13">
      <c r="A42" s="1539"/>
      <c r="B42" s="1540" t="s">
        <v>593</v>
      </c>
      <c r="C42" s="1545" t="s">
        <v>594</v>
      </c>
      <c r="D42" s="1542"/>
      <c r="E42" s="1552" t="s">
        <v>595</v>
      </c>
      <c r="F42" s="1554" t="s">
        <v>596</v>
      </c>
      <c r="G42" s="1539"/>
      <c r="H42" s="1545" t="s">
        <v>597</v>
      </c>
      <c r="I42" s="1541" t="s">
        <v>598</v>
      </c>
      <c r="J42" s="1539"/>
      <c r="K42" s="1545" t="s">
        <v>599</v>
      </c>
      <c r="L42" s="1541" t="s">
        <v>600</v>
      </c>
      <c r="M42" s="1562"/>
    </row>
    <row r="43" ht="16.5" spans="1:13">
      <c r="A43" s="1542">
        <v>7</v>
      </c>
      <c r="B43" s="1555" t="s">
        <v>601</v>
      </c>
      <c r="C43" s="1544" t="s">
        <v>602</v>
      </c>
      <c r="D43" s="1542"/>
      <c r="E43" s="1552" t="s">
        <v>603</v>
      </c>
      <c r="F43" s="1544" t="s">
        <v>604</v>
      </c>
      <c r="G43" s="1539"/>
      <c r="H43" s="1545" t="s">
        <v>605</v>
      </c>
      <c r="I43" s="1541" t="s">
        <v>606</v>
      </c>
      <c r="J43" s="1539"/>
      <c r="K43" s="1545" t="s">
        <v>607</v>
      </c>
      <c r="L43" s="1541" t="s">
        <v>608</v>
      </c>
      <c r="M43" s="1562"/>
    </row>
    <row r="44" ht="29.25" spans="1:13">
      <c r="A44" s="1542"/>
      <c r="B44" s="1555" t="s">
        <v>609</v>
      </c>
      <c r="C44" s="1544" t="s">
        <v>226</v>
      </c>
      <c r="D44" s="1542"/>
      <c r="E44" s="1543" t="s">
        <v>610</v>
      </c>
      <c r="F44" s="1544" t="s">
        <v>611</v>
      </c>
      <c r="G44" s="1539"/>
      <c r="H44" s="1556" t="s">
        <v>612</v>
      </c>
      <c r="I44" s="1541" t="s">
        <v>613</v>
      </c>
      <c r="J44" s="1539"/>
      <c r="K44" s="1545" t="s">
        <v>614</v>
      </c>
      <c r="L44" s="1541" t="s">
        <v>615</v>
      </c>
      <c r="M44" s="1562"/>
    </row>
    <row r="45" ht="24.75" spans="1:13">
      <c r="A45" s="1542">
        <v>8</v>
      </c>
      <c r="B45" s="1555" t="s">
        <v>616</v>
      </c>
      <c r="C45" s="1544" t="s">
        <v>227</v>
      </c>
      <c r="D45" s="1542"/>
      <c r="E45" s="1557" t="s">
        <v>617</v>
      </c>
      <c r="F45" s="1554" t="s">
        <v>618</v>
      </c>
      <c r="G45" s="1539"/>
      <c r="H45" s="1545" t="s">
        <v>619</v>
      </c>
      <c r="I45" s="1541" t="s">
        <v>620</v>
      </c>
      <c r="J45" s="1539"/>
      <c r="K45" s="1545" t="s">
        <v>621</v>
      </c>
      <c r="L45" s="1541" t="s">
        <v>622</v>
      </c>
      <c r="M45" s="1562"/>
    </row>
    <row r="46" ht="36" spans="1:13">
      <c r="A46" s="1542">
        <v>9</v>
      </c>
      <c r="B46" s="1543" t="s">
        <v>623</v>
      </c>
      <c r="C46" s="1544" t="s">
        <v>228</v>
      </c>
      <c r="D46" s="1542"/>
      <c r="E46" s="1543" t="s">
        <v>624</v>
      </c>
      <c r="F46" s="1544" t="s">
        <v>625</v>
      </c>
      <c r="G46" s="1539"/>
      <c r="H46" s="1550" t="s">
        <v>626</v>
      </c>
      <c r="I46" s="1541" t="s">
        <v>627</v>
      </c>
      <c r="J46" s="1539"/>
      <c r="K46" s="1545" t="s">
        <v>628</v>
      </c>
      <c r="L46" s="1552" t="s">
        <v>629</v>
      </c>
      <c r="M46" s="1562"/>
    </row>
    <row r="47" ht="36" spans="1:13">
      <c r="A47" s="1542"/>
      <c r="B47" s="1543"/>
      <c r="C47" s="1544"/>
      <c r="D47" s="1542"/>
      <c r="E47" s="1543" t="s">
        <v>630</v>
      </c>
      <c r="F47" s="1544" t="s">
        <v>631</v>
      </c>
      <c r="G47" s="1539"/>
      <c r="H47" s="1545" t="s">
        <v>632</v>
      </c>
      <c r="I47" s="1541" t="s">
        <v>633</v>
      </c>
      <c r="J47" s="1539"/>
      <c r="K47" s="1545" t="s">
        <v>634</v>
      </c>
      <c r="L47" s="1541" t="s">
        <v>635</v>
      </c>
      <c r="M47" s="1562"/>
    </row>
    <row r="48" ht="24" spans="1:13">
      <c r="A48" s="1542">
        <v>10</v>
      </c>
      <c r="B48" s="1555" t="s">
        <v>636</v>
      </c>
      <c r="C48" s="1544" t="s">
        <v>229</v>
      </c>
      <c r="D48" s="1542"/>
      <c r="E48" s="1543" t="s">
        <v>637</v>
      </c>
      <c r="F48" s="1544" t="s">
        <v>638</v>
      </c>
      <c r="G48" s="1539"/>
      <c r="H48" s="1545" t="s">
        <v>639</v>
      </c>
      <c r="I48" s="1541" t="s">
        <v>640</v>
      </c>
      <c r="J48" s="1539"/>
      <c r="K48" s="1545" t="s">
        <v>641</v>
      </c>
      <c r="L48" s="1549" t="s">
        <v>642</v>
      </c>
      <c r="M48" s="1562"/>
    </row>
    <row r="49" ht="24" spans="1:13">
      <c r="A49" s="1542">
        <v>11</v>
      </c>
      <c r="B49" s="1555" t="s">
        <v>643</v>
      </c>
      <c r="C49" s="1544" t="s">
        <v>644</v>
      </c>
      <c r="D49" s="1542"/>
      <c r="E49" s="1543" t="s">
        <v>645</v>
      </c>
      <c r="F49" s="1544" t="s">
        <v>646</v>
      </c>
      <c r="G49" s="1539"/>
      <c r="H49" s="1545" t="s">
        <v>647</v>
      </c>
      <c r="I49" s="1541" t="s">
        <v>648</v>
      </c>
      <c r="J49" s="1539"/>
      <c r="K49" s="1545" t="s">
        <v>649</v>
      </c>
      <c r="L49" s="1552" t="s">
        <v>650</v>
      </c>
      <c r="M49" s="1562"/>
    </row>
    <row r="50" spans="1:13">
      <c r="A50" s="1542"/>
      <c r="B50" s="1555" t="s">
        <v>651</v>
      </c>
      <c r="C50" s="1544" t="s">
        <v>652</v>
      </c>
      <c r="D50" s="1539">
        <v>17</v>
      </c>
      <c r="E50" s="1545" t="s">
        <v>653</v>
      </c>
      <c r="F50" s="1541" t="s">
        <v>654</v>
      </c>
      <c r="G50" s="1539"/>
      <c r="H50" s="1545" t="s">
        <v>655</v>
      </c>
      <c r="I50" s="1541" t="s">
        <v>656</v>
      </c>
      <c r="J50" s="1539"/>
      <c r="K50" s="1545" t="s">
        <v>657</v>
      </c>
      <c r="L50" s="1541" t="s">
        <v>658</v>
      </c>
      <c r="M50" s="1562"/>
    </row>
    <row r="51" ht="24" spans="1:13">
      <c r="A51" s="1542"/>
      <c r="B51" s="1558" t="s">
        <v>659</v>
      </c>
      <c r="C51" s="1544" t="s">
        <v>660</v>
      </c>
      <c r="D51" s="1539"/>
      <c r="E51" s="1551" t="s">
        <v>661</v>
      </c>
      <c r="F51" s="1554" t="s">
        <v>662</v>
      </c>
      <c r="G51" s="1539"/>
      <c r="H51" s="1543" t="s">
        <v>663</v>
      </c>
      <c r="I51" s="1544" t="s">
        <v>664</v>
      </c>
      <c r="J51" s="1539"/>
      <c r="K51" s="1545" t="s">
        <v>665</v>
      </c>
      <c r="L51" s="1541" t="s">
        <v>666</v>
      </c>
      <c r="M51" s="1562"/>
    </row>
    <row r="52" spans="1:13">
      <c r="A52" s="1542"/>
      <c r="B52" s="1555" t="s">
        <v>667</v>
      </c>
      <c r="C52" s="1544" t="s">
        <v>668</v>
      </c>
      <c r="D52" s="1539"/>
      <c r="E52" s="1545" t="s">
        <v>669</v>
      </c>
      <c r="F52" s="1541" t="s">
        <v>670</v>
      </c>
      <c r="G52" s="1539">
        <v>23</v>
      </c>
      <c r="H52" s="1545" t="s">
        <v>671</v>
      </c>
      <c r="I52" s="1541" t="s">
        <v>672</v>
      </c>
      <c r="J52" s="1539"/>
      <c r="K52" s="1550" t="s">
        <v>673</v>
      </c>
      <c r="L52" s="1552" t="s">
        <v>674</v>
      </c>
      <c r="M52" s="1562"/>
    </row>
    <row r="53" ht="24.75" spans="1:13">
      <c r="A53" s="1542"/>
      <c r="B53" s="1558" t="s">
        <v>675</v>
      </c>
      <c r="C53" s="1559" t="s">
        <v>676</v>
      </c>
      <c r="D53" s="1539"/>
      <c r="E53" s="1545" t="s">
        <v>677</v>
      </c>
      <c r="F53" s="1541" t="s">
        <v>678</v>
      </c>
      <c r="G53" s="1539"/>
      <c r="H53" s="1551" t="s">
        <v>679</v>
      </c>
      <c r="I53" s="1552" t="s">
        <v>680</v>
      </c>
      <c r="J53" s="1539"/>
      <c r="K53" s="1545" t="s">
        <v>681</v>
      </c>
      <c r="L53" s="1541" t="s">
        <v>682</v>
      </c>
      <c r="M53" s="1562"/>
    </row>
    <row r="54" ht="16.5" spans="1:13">
      <c r="A54" s="1542"/>
      <c r="B54" s="1560" t="s">
        <v>683</v>
      </c>
      <c r="C54" s="1544" t="s">
        <v>684</v>
      </c>
      <c r="D54" s="1539"/>
      <c r="E54" s="1545" t="s">
        <v>685</v>
      </c>
      <c r="F54" s="1554" t="s">
        <v>686</v>
      </c>
      <c r="G54" s="1539"/>
      <c r="H54" s="1551" t="s">
        <v>687</v>
      </c>
      <c r="I54" s="1552" t="s">
        <v>688</v>
      </c>
      <c r="J54" s="1539"/>
      <c r="K54" s="1551" t="s">
        <v>689</v>
      </c>
      <c r="L54" s="1552" t="s">
        <v>690</v>
      </c>
      <c r="M54" s="1562"/>
    </row>
    <row r="55" ht="33.75" spans="1:13">
      <c r="A55" s="1542"/>
      <c r="B55" s="1555" t="s">
        <v>691</v>
      </c>
      <c r="C55" s="1544" t="s">
        <v>692</v>
      </c>
      <c r="D55" s="1539"/>
      <c r="E55" s="1551" t="s">
        <v>693</v>
      </c>
      <c r="F55" s="1552" t="s">
        <v>694</v>
      </c>
      <c r="G55" s="1539">
        <v>24</v>
      </c>
      <c r="H55" s="1545" t="s">
        <v>695</v>
      </c>
      <c r="I55" s="1541" t="s">
        <v>696</v>
      </c>
      <c r="J55" s="1539"/>
      <c r="K55" s="1550" t="s">
        <v>697</v>
      </c>
      <c r="L55" s="1541" t="s">
        <v>698</v>
      </c>
      <c r="M55" s="1562"/>
    </row>
    <row r="56" ht="36" spans="1:13">
      <c r="A56" s="1542"/>
      <c r="B56" s="1561" t="s">
        <v>699</v>
      </c>
      <c r="C56" s="1544" t="s">
        <v>700</v>
      </c>
      <c r="D56" s="1542">
        <v>18</v>
      </c>
      <c r="E56" s="1543" t="s">
        <v>701</v>
      </c>
      <c r="F56" s="1544" t="s">
        <v>702</v>
      </c>
      <c r="G56" s="1539"/>
      <c r="H56" s="1551" t="s">
        <v>703</v>
      </c>
      <c r="I56" s="1554" t="s">
        <v>704</v>
      </c>
      <c r="J56" s="1539"/>
      <c r="K56" s="1545" t="s">
        <v>705</v>
      </c>
      <c r="L56" s="1541" t="s">
        <v>706</v>
      </c>
      <c r="M56" s="1562"/>
    </row>
    <row r="57" ht="24" spans="1:13">
      <c r="A57" s="1542">
        <v>12</v>
      </c>
      <c r="B57" s="1555" t="s">
        <v>707</v>
      </c>
      <c r="C57" s="1544" t="s">
        <v>708</v>
      </c>
      <c r="D57" s="1539">
        <v>19</v>
      </c>
      <c r="E57" s="1545" t="s">
        <v>709</v>
      </c>
      <c r="F57" s="1541" t="s">
        <v>710</v>
      </c>
      <c r="G57" s="1539"/>
      <c r="H57" s="1545" t="s">
        <v>711</v>
      </c>
      <c r="I57" s="1541" t="s">
        <v>712</v>
      </c>
      <c r="J57" s="1565">
        <v>29</v>
      </c>
      <c r="K57" s="1566" t="s">
        <v>713</v>
      </c>
      <c r="L57" s="1566" t="s">
        <v>248</v>
      </c>
      <c r="M57" s="1562"/>
    </row>
    <row r="58" spans="1:13">
      <c r="A58" s="1542"/>
      <c r="B58" s="1555" t="s">
        <v>714</v>
      </c>
      <c r="C58" s="1544" t="s">
        <v>715</v>
      </c>
      <c r="D58" s="1539"/>
      <c r="E58" s="1545" t="s">
        <v>716</v>
      </c>
      <c r="F58" s="1541" t="s">
        <v>717</v>
      </c>
      <c r="G58" s="1539"/>
      <c r="H58" s="1545" t="s">
        <v>718</v>
      </c>
      <c r="I58" s="1541" t="s">
        <v>719</v>
      </c>
      <c r="J58" s="1542"/>
      <c r="K58" s="1548"/>
      <c r="L58" s="1567"/>
      <c r="M58" s="1562"/>
    </row>
    <row r="59" spans="1:13">
      <c r="A59" s="1542"/>
      <c r="B59" s="1555" t="s">
        <v>720</v>
      </c>
      <c r="C59" s="1544" t="s">
        <v>721</v>
      </c>
      <c r="D59" s="1539"/>
      <c r="E59" s="1545" t="s">
        <v>722</v>
      </c>
      <c r="F59" s="1541" t="s">
        <v>723</v>
      </c>
      <c r="G59" s="1539"/>
      <c r="H59" s="1545" t="s">
        <v>724</v>
      </c>
      <c r="I59" s="1541" t="s">
        <v>725</v>
      </c>
      <c r="J59" s="1542"/>
      <c r="K59" s="1555"/>
      <c r="L59" s="1544"/>
      <c r="M59" s="1562"/>
    </row>
  </sheetData>
  <mergeCells count="28">
    <mergeCell ref="A1:L1"/>
    <mergeCell ref="A4:A10"/>
    <mergeCell ref="A12:A13"/>
    <mergeCell ref="A14:A17"/>
    <mergeCell ref="A18:A42"/>
    <mergeCell ref="A43:A44"/>
    <mergeCell ref="A46:A47"/>
    <mergeCell ref="A49:A56"/>
    <mergeCell ref="A57:A59"/>
    <mergeCell ref="B46:B47"/>
    <mergeCell ref="C46:C47"/>
    <mergeCell ref="D3:D11"/>
    <mergeCell ref="D12:D19"/>
    <mergeCell ref="D20:D23"/>
    <mergeCell ref="D24:D29"/>
    <mergeCell ref="D30:D49"/>
    <mergeCell ref="D50:D55"/>
    <mergeCell ref="D57:D59"/>
    <mergeCell ref="G3:G7"/>
    <mergeCell ref="G9:G14"/>
    <mergeCell ref="G15:G51"/>
    <mergeCell ref="G52:G54"/>
    <mergeCell ref="G55:G59"/>
    <mergeCell ref="J3:J4"/>
    <mergeCell ref="J5:J9"/>
    <mergeCell ref="J10:J14"/>
    <mergeCell ref="J15:J19"/>
    <mergeCell ref="J20:J56"/>
  </mergeCells>
  <hyperlinks>
    <hyperlink ref="M2" location="价格目录!F5" display="返回目录"/>
    <hyperlink ref="M3" location="香港DHL代理价!A1" display="进入代理价格"/>
  </hyperlinks>
  <pageMargins left="0.699305555555556" right="0.699305555555556" top="0.75" bottom="0.75" header="0.3" footer="0.3"/>
  <pageSetup paperSize="9"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I62"/>
  <sheetViews>
    <sheetView topLeftCell="A16" workbookViewId="0">
      <selection activeCell="K32" sqref="K32"/>
    </sheetView>
  </sheetViews>
  <sheetFormatPr defaultColWidth="9" defaultRowHeight="14.25"/>
  <cols>
    <col min="6" max="6" width="23.5" customWidth="1"/>
    <col min="8" max="8" width="28.625" customWidth="1"/>
  </cols>
  <sheetData>
    <row r="1" customFormat="1" ht="31.5" spans="1:9">
      <c r="A1" s="31" t="s">
        <v>95</v>
      </c>
      <c r="B1" s="31"/>
      <c r="C1" s="31"/>
      <c r="D1" s="31"/>
      <c r="E1" s="31"/>
      <c r="F1" s="31"/>
      <c r="G1" s="31"/>
      <c r="H1" s="31"/>
      <c r="I1" s="55"/>
    </row>
    <row r="2" customFormat="1" ht="18.75" spans="1:9">
      <c r="A2" s="32" t="s">
        <v>216</v>
      </c>
      <c r="B2" s="32"/>
      <c r="C2" s="32"/>
      <c r="D2" s="32"/>
      <c r="E2" s="32"/>
      <c r="F2" s="32"/>
      <c r="G2" s="32"/>
      <c r="H2" s="32"/>
      <c r="I2" s="55"/>
    </row>
    <row r="3" customFormat="1" spans="1:9">
      <c r="A3" s="33" t="s">
        <v>2700</v>
      </c>
      <c r="B3" s="34"/>
      <c r="C3" s="34"/>
      <c r="D3" s="34"/>
      <c r="E3" s="34"/>
      <c r="F3" s="34"/>
      <c r="G3" s="34"/>
      <c r="H3" s="34"/>
      <c r="I3" s="55"/>
    </row>
    <row r="4" ht="25.5" spans="4:9">
      <c r="D4" s="133" t="s">
        <v>4673</v>
      </c>
      <c r="I4" s="150"/>
    </row>
    <row r="5" ht="15" spans="8:8">
      <c r="H5" t="s">
        <v>4674</v>
      </c>
    </row>
    <row r="6" ht="80" customHeight="1" spans="1:8">
      <c r="A6" s="134" t="s">
        <v>1146</v>
      </c>
      <c r="B6" s="135" t="s">
        <v>4675</v>
      </c>
      <c r="C6" s="136" t="s">
        <v>4676</v>
      </c>
      <c r="D6" s="137" t="s">
        <v>248</v>
      </c>
      <c r="E6" s="136" t="s">
        <v>4677</v>
      </c>
      <c r="F6" s="136" t="s">
        <v>4678</v>
      </c>
      <c r="G6" s="136" t="s">
        <v>4679</v>
      </c>
      <c r="H6" s="136" t="s">
        <v>4680</v>
      </c>
    </row>
    <row r="7" spans="1:8">
      <c r="A7" s="148">
        <v>0.5</v>
      </c>
      <c r="B7" s="139">
        <v>154.35168</v>
      </c>
      <c r="C7" s="139">
        <v>134.14926</v>
      </c>
      <c r="D7" s="139">
        <v>120.122205</v>
      </c>
      <c r="E7" s="140">
        <v>157.27173</v>
      </c>
      <c r="F7" s="139">
        <v>157.27173</v>
      </c>
      <c r="G7" s="139">
        <v>157.27173</v>
      </c>
      <c r="H7" s="139">
        <v>226.48773</v>
      </c>
    </row>
    <row r="8" spans="1:8">
      <c r="A8" s="148">
        <v>1</v>
      </c>
      <c r="B8" s="139">
        <v>191.07942</v>
      </c>
      <c r="C8" s="139">
        <v>152.134605</v>
      </c>
      <c r="D8" s="139">
        <v>144.33699</v>
      </c>
      <c r="E8" s="140">
        <v>196.91952</v>
      </c>
      <c r="F8" s="139">
        <v>196.91952</v>
      </c>
      <c r="G8" s="139">
        <v>196.91952</v>
      </c>
      <c r="H8" s="139">
        <v>279.102705</v>
      </c>
    </row>
    <row r="9" spans="1:8">
      <c r="A9" s="148">
        <v>1.5</v>
      </c>
      <c r="B9" s="139">
        <v>228.856215</v>
      </c>
      <c r="C9" s="139">
        <v>183.72522</v>
      </c>
      <c r="D9" s="139">
        <v>168.832965</v>
      </c>
      <c r="E9" s="140">
        <v>237.616365</v>
      </c>
      <c r="F9" s="139">
        <v>237.616365</v>
      </c>
      <c r="G9" s="139">
        <v>237.616365</v>
      </c>
      <c r="H9" s="139">
        <v>329.868315</v>
      </c>
    </row>
    <row r="10" spans="1:8">
      <c r="A10" s="148">
        <v>2</v>
      </c>
      <c r="B10" s="139">
        <v>267.465765</v>
      </c>
      <c r="C10" s="139">
        <v>220.97208</v>
      </c>
      <c r="D10" s="139">
        <v>203.224665</v>
      </c>
      <c r="E10" s="140">
        <v>279.145965</v>
      </c>
      <c r="F10" s="139">
        <v>279.145965</v>
      </c>
      <c r="G10" s="139">
        <v>279.145965</v>
      </c>
      <c r="H10" s="139">
        <v>381.27201</v>
      </c>
    </row>
    <row r="11" spans="1:8">
      <c r="A11" s="148">
        <v>2.5</v>
      </c>
      <c r="B11" s="139">
        <v>305.318265</v>
      </c>
      <c r="C11" s="139">
        <v>258.986805</v>
      </c>
      <c r="D11" s="139">
        <v>238.23282</v>
      </c>
      <c r="E11" s="139">
        <v>319.918515</v>
      </c>
      <c r="F11" s="139">
        <v>319.918515</v>
      </c>
      <c r="G11" s="139">
        <v>319.918515</v>
      </c>
      <c r="H11" s="139">
        <v>432.718965</v>
      </c>
    </row>
    <row r="12" spans="1:8">
      <c r="A12" s="148">
        <v>3</v>
      </c>
      <c r="B12" s="139">
        <v>343.89537</v>
      </c>
      <c r="C12" s="139">
        <v>299.023935</v>
      </c>
      <c r="D12" s="139">
        <v>275.166045</v>
      </c>
      <c r="E12" s="139">
        <v>361.41567</v>
      </c>
      <c r="F12" s="139">
        <v>361.41567</v>
      </c>
      <c r="G12" s="139">
        <v>361.41567</v>
      </c>
      <c r="H12" s="139">
        <v>483.744135</v>
      </c>
    </row>
    <row r="13" spans="1:8">
      <c r="A13" s="148">
        <v>3.5</v>
      </c>
      <c r="B13" s="139">
        <v>381.780315</v>
      </c>
      <c r="C13" s="139">
        <v>336.833175</v>
      </c>
      <c r="D13" s="139">
        <v>310.185015</v>
      </c>
      <c r="E13" s="139">
        <v>402.220665</v>
      </c>
      <c r="F13" s="139">
        <v>402.220665</v>
      </c>
      <c r="G13" s="139">
        <v>402.220665</v>
      </c>
      <c r="H13" s="139">
        <v>534.661155</v>
      </c>
    </row>
    <row r="14" spans="1:8">
      <c r="A14" s="148">
        <v>4</v>
      </c>
      <c r="B14" s="139">
        <v>420.18438</v>
      </c>
      <c r="C14" s="139">
        <v>374.43693</v>
      </c>
      <c r="D14" s="139">
        <v>345.095835</v>
      </c>
      <c r="E14" s="139">
        <v>443.54478</v>
      </c>
      <c r="F14" s="139">
        <v>443.54478</v>
      </c>
      <c r="G14" s="139">
        <v>443.54478</v>
      </c>
      <c r="H14" s="139">
        <v>586.51908</v>
      </c>
    </row>
    <row r="15" spans="1:8">
      <c r="A15" s="148">
        <v>4.5</v>
      </c>
      <c r="B15" s="139">
        <v>458.696595</v>
      </c>
      <c r="C15" s="139">
        <v>412.192095</v>
      </c>
      <c r="D15" s="139">
        <v>379.67139</v>
      </c>
      <c r="E15" s="139">
        <v>484.977045</v>
      </c>
      <c r="F15" s="139">
        <v>484.977045</v>
      </c>
      <c r="G15" s="139">
        <v>484.977045</v>
      </c>
      <c r="H15" s="139">
        <v>637.100835</v>
      </c>
    </row>
    <row r="16" spans="1:8">
      <c r="A16" s="148">
        <v>5</v>
      </c>
      <c r="B16" s="139">
        <v>496.45176</v>
      </c>
      <c r="C16" s="139">
        <v>449.503845</v>
      </c>
      <c r="D16" s="139">
        <v>414.246945</v>
      </c>
      <c r="E16" s="139">
        <v>525.65226</v>
      </c>
      <c r="F16" s="139">
        <v>525.65226</v>
      </c>
      <c r="G16" s="139">
        <v>525.65226</v>
      </c>
      <c r="H16" s="139">
        <v>688.126005</v>
      </c>
    </row>
    <row r="17" spans="1:8">
      <c r="A17" s="148">
        <v>5.5</v>
      </c>
      <c r="B17" s="139">
        <v>534.942345</v>
      </c>
      <c r="C17" s="139">
        <v>481.321575</v>
      </c>
      <c r="D17" s="139">
        <v>443.555595</v>
      </c>
      <c r="E17" s="139">
        <v>567.062895</v>
      </c>
      <c r="F17" s="139">
        <v>567.062895</v>
      </c>
      <c r="G17" s="139">
        <v>567.062895</v>
      </c>
      <c r="H17" s="139">
        <v>740.211045</v>
      </c>
    </row>
    <row r="18" spans="1:8">
      <c r="A18" s="148">
        <v>6</v>
      </c>
      <c r="B18" s="139">
        <v>573.30315</v>
      </c>
      <c r="C18" s="139">
        <v>518.94696</v>
      </c>
      <c r="D18" s="139">
        <v>478.271745</v>
      </c>
      <c r="E18" s="139">
        <v>608.34375</v>
      </c>
      <c r="F18" s="139">
        <v>608.34375</v>
      </c>
      <c r="G18" s="139">
        <v>608.34375</v>
      </c>
      <c r="H18" s="139">
        <v>791.50659</v>
      </c>
    </row>
    <row r="19" spans="1:8">
      <c r="A19" s="148">
        <v>6.5</v>
      </c>
      <c r="B19" s="139">
        <v>611.65314</v>
      </c>
      <c r="C19" s="139">
        <v>556.247895</v>
      </c>
      <c r="D19" s="139">
        <v>512.73915</v>
      </c>
      <c r="E19" s="139">
        <v>649.61379</v>
      </c>
      <c r="F19" s="139">
        <v>649.61379</v>
      </c>
      <c r="G19" s="139">
        <v>649.61379</v>
      </c>
      <c r="H19" s="139">
        <v>843.11577</v>
      </c>
    </row>
    <row r="20" spans="1:8">
      <c r="A20" s="148">
        <v>7</v>
      </c>
      <c r="B20" s="139">
        <v>650.15454</v>
      </c>
      <c r="C20" s="139">
        <v>593.59209</v>
      </c>
      <c r="D20" s="139">
        <v>547.6716</v>
      </c>
      <c r="E20" s="139">
        <v>691.03524</v>
      </c>
      <c r="F20" s="139">
        <v>691.03524</v>
      </c>
      <c r="G20" s="139">
        <v>691.03524</v>
      </c>
      <c r="H20" s="139">
        <v>894.086865</v>
      </c>
    </row>
    <row r="21" spans="1:8">
      <c r="A21" s="148">
        <v>7.5</v>
      </c>
      <c r="B21" s="139">
        <v>688.234155</v>
      </c>
      <c r="C21" s="139">
        <v>630.676725</v>
      </c>
      <c r="D21" s="139">
        <v>581.446845</v>
      </c>
      <c r="E21" s="139">
        <v>732.034905</v>
      </c>
      <c r="F21" s="139">
        <v>732.034905</v>
      </c>
      <c r="G21" s="139">
        <v>732.034905</v>
      </c>
      <c r="H21" s="139">
        <v>945.739305</v>
      </c>
    </row>
    <row r="22" spans="1:8">
      <c r="A22" s="148">
        <v>8</v>
      </c>
      <c r="B22" s="139">
        <v>726.42192</v>
      </c>
      <c r="C22" s="139">
        <v>668.75634</v>
      </c>
      <c r="D22" s="139">
        <v>616.8876</v>
      </c>
      <c r="E22" s="139">
        <v>773.14272</v>
      </c>
      <c r="F22" s="139">
        <v>773.14272</v>
      </c>
      <c r="G22" s="139">
        <v>773.14272</v>
      </c>
      <c r="H22" s="139">
        <v>997.20789</v>
      </c>
    </row>
    <row r="23" spans="1:8">
      <c r="A23" s="148">
        <v>8.5</v>
      </c>
      <c r="B23" s="139">
        <v>765.042285</v>
      </c>
      <c r="C23" s="139">
        <v>706.30602</v>
      </c>
      <c r="D23" s="139">
        <v>651.549675</v>
      </c>
      <c r="E23" s="139">
        <v>814.683135</v>
      </c>
      <c r="F23" s="139">
        <v>814.683135</v>
      </c>
      <c r="G23" s="139">
        <v>814.683135</v>
      </c>
      <c r="H23" s="139">
        <v>1048.36284</v>
      </c>
    </row>
    <row r="24" spans="1:8">
      <c r="A24" s="148">
        <v>9</v>
      </c>
      <c r="B24" s="139">
        <v>803.10027</v>
      </c>
      <c r="C24" s="139">
        <v>743.931405</v>
      </c>
      <c r="D24" s="139">
        <v>686.3199</v>
      </c>
      <c r="E24" s="139">
        <v>855.66117</v>
      </c>
      <c r="F24" s="139">
        <v>855.66117</v>
      </c>
      <c r="G24" s="139">
        <v>855.66117</v>
      </c>
      <c r="H24" s="139">
        <v>1100.46951</v>
      </c>
    </row>
    <row r="25" spans="1:8">
      <c r="A25" s="148">
        <v>9.5</v>
      </c>
      <c r="B25" s="139">
        <v>841.47189</v>
      </c>
      <c r="C25" s="139">
        <v>780.77811</v>
      </c>
      <c r="D25" s="139">
        <v>720.36552</v>
      </c>
      <c r="E25" s="139">
        <v>896.95284</v>
      </c>
      <c r="F25" s="139">
        <v>896.95284</v>
      </c>
      <c r="G25" s="139">
        <v>896.95284</v>
      </c>
      <c r="H25" s="139">
        <v>1152.046245</v>
      </c>
    </row>
    <row r="26" spans="1:8">
      <c r="A26" s="148">
        <v>10</v>
      </c>
      <c r="B26" s="139">
        <v>879.84351</v>
      </c>
      <c r="C26" s="139">
        <v>818.122305</v>
      </c>
      <c r="D26" s="139">
        <v>754.54092</v>
      </c>
      <c r="E26" s="139">
        <v>938.24451</v>
      </c>
      <c r="F26" s="139">
        <v>938.24451</v>
      </c>
      <c r="G26" s="139">
        <v>938.24451</v>
      </c>
      <c r="H26" s="139">
        <v>1203.36342</v>
      </c>
    </row>
    <row r="27" spans="1:8">
      <c r="A27" s="148">
        <v>10.5</v>
      </c>
      <c r="B27" s="139">
        <v>908.37348</v>
      </c>
      <c r="C27" s="139">
        <v>847.91763</v>
      </c>
      <c r="D27" s="139">
        <v>782.086725</v>
      </c>
      <c r="E27" s="139">
        <v>969.69453</v>
      </c>
      <c r="F27" s="139">
        <v>969.69453</v>
      </c>
      <c r="G27" s="139">
        <v>969.69453</v>
      </c>
      <c r="H27" s="139">
        <v>1249.11087</v>
      </c>
    </row>
    <row r="28" spans="1:8">
      <c r="A28" s="148">
        <v>11</v>
      </c>
      <c r="B28" s="139">
        <v>936.373515</v>
      </c>
      <c r="C28" s="139">
        <v>878.296965</v>
      </c>
      <c r="D28" s="139">
        <v>810.54099</v>
      </c>
      <c r="E28" s="139">
        <v>1000.614615</v>
      </c>
      <c r="F28" s="139">
        <v>1000.614615</v>
      </c>
      <c r="G28" s="139">
        <v>1000.614615</v>
      </c>
      <c r="H28" s="139">
        <v>1293.852525</v>
      </c>
    </row>
    <row r="29" spans="1:8">
      <c r="A29" s="148">
        <v>11.5</v>
      </c>
      <c r="B29" s="139">
        <v>964.67637</v>
      </c>
      <c r="C29" s="139">
        <v>908.00577</v>
      </c>
      <c r="D29" s="139">
        <v>838.07598</v>
      </c>
      <c r="E29" s="139">
        <v>1031.83752</v>
      </c>
      <c r="F29" s="139">
        <v>1031.83752</v>
      </c>
      <c r="G29" s="139">
        <v>1031.83752</v>
      </c>
      <c r="H29" s="139">
        <v>1339.07004</v>
      </c>
    </row>
    <row r="30" spans="1:8">
      <c r="A30" s="148">
        <v>12</v>
      </c>
      <c r="B30" s="139">
        <v>993.29286</v>
      </c>
      <c r="C30" s="139">
        <v>938.320215</v>
      </c>
      <c r="D30" s="139">
        <v>865.838085</v>
      </c>
      <c r="E30" s="139">
        <v>1063.37406</v>
      </c>
      <c r="F30" s="139">
        <v>1063.37406</v>
      </c>
      <c r="G30" s="139">
        <v>1063.37406</v>
      </c>
      <c r="H30" s="139">
        <v>1385.05542</v>
      </c>
    </row>
    <row r="31" spans="1:8">
      <c r="A31" s="148">
        <v>12.5</v>
      </c>
      <c r="B31" s="139">
        <v>1020.97926</v>
      </c>
      <c r="C31" s="139">
        <v>968.299395</v>
      </c>
      <c r="D31" s="139">
        <v>893.60019</v>
      </c>
      <c r="E31" s="139">
        <v>1093.98051</v>
      </c>
      <c r="F31" s="139">
        <v>1093.98051</v>
      </c>
      <c r="G31" s="139">
        <v>1093.98051</v>
      </c>
      <c r="H31" s="139">
        <v>1430.52168</v>
      </c>
    </row>
    <row r="32" spans="1:8">
      <c r="A32" s="148">
        <v>13</v>
      </c>
      <c r="B32" s="139">
        <v>1049.59575</v>
      </c>
      <c r="C32" s="139">
        <v>997.77027</v>
      </c>
      <c r="D32" s="139">
        <v>921.28659</v>
      </c>
      <c r="E32" s="139">
        <v>1125.51705</v>
      </c>
      <c r="F32" s="139">
        <v>1125.51705</v>
      </c>
      <c r="G32" s="139">
        <v>1125.51705</v>
      </c>
      <c r="H32" s="139">
        <v>1476.820695</v>
      </c>
    </row>
    <row r="33" spans="1:8">
      <c r="A33" s="148">
        <v>13.5</v>
      </c>
      <c r="B33" s="139">
        <v>1077.898605</v>
      </c>
      <c r="C33" s="139">
        <v>1028.09553</v>
      </c>
      <c r="D33" s="139">
        <v>949.36233</v>
      </c>
      <c r="E33" s="139">
        <v>1156.739955</v>
      </c>
      <c r="F33" s="139">
        <v>1156.739955</v>
      </c>
      <c r="G33" s="139">
        <v>1156.739955</v>
      </c>
      <c r="H33" s="139">
        <v>1521.508275</v>
      </c>
    </row>
    <row r="34" spans="1:8">
      <c r="A34" s="148">
        <v>14</v>
      </c>
      <c r="B34" s="139">
        <v>1105.89864</v>
      </c>
      <c r="C34" s="139">
        <v>1058.70198</v>
      </c>
      <c r="D34" s="139">
        <v>977.35155</v>
      </c>
      <c r="E34" s="139">
        <v>1187.66004</v>
      </c>
      <c r="F34" s="139">
        <v>1187.66004</v>
      </c>
      <c r="G34" s="139">
        <v>1187.66004</v>
      </c>
      <c r="H34" s="139">
        <v>1566.931275</v>
      </c>
    </row>
    <row r="35" spans="1:8">
      <c r="A35" s="148">
        <v>14.5</v>
      </c>
      <c r="B35" s="139">
        <v>1133.58504</v>
      </c>
      <c r="C35" s="139">
        <v>1088.670345</v>
      </c>
      <c r="D35" s="139">
        <v>1005.524625</v>
      </c>
      <c r="E35" s="139">
        <v>1218.26649</v>
      </c>
      <c r="F35" s="139">
        <v>1218.26649</v>
      </c>
      <c r="G35" s="139">
        <v>1218.26649</v>
      </c>
      <c r="H35" s="139">
        <v>1612.75443</v>
      </c>
    </row>
    <row r="36" spans="1:8">
      <c r="A36" s="148">
        <v>15</v>
      </c>
      <c r="B36" s="139">
        <v>1162.039305</v>
      </c>
      <c r="C36" s="139">
        <v>1117.892475</v>
      </c>
      <c r="D36" s="139">
        <v>1032.194415</v>
      </c>
      <c r="E36" s="141">
        <v>817.09488</v>
      </c>
      <c r="F36" s="139">
        <v>1249.640805</v>
      </c>
      <c r="G36" s="139">
        <v>1249.640805</v>
      </c>
      <c r="H36" s="139">
        <v>1657.74483</v>
      </c>
    </row>
    <row r="37" spans="1:8">
      <c r="A37" s="148">
        <v>15.5</v>
      </c>
      <c r="B37" s="139">
        <v>1200.70293</v>
      </c>
      <c r="C37" s="139">
        <v>1148.866635</v>
      </c>
      <c r="D37" s="139">
        <v>1060.86498</v>
      </c>
      <c r="E37" s="141">
        <v>843.91608</v>
      </c>
      <c r="F37" s="139">
        <v>1291.22448</v>
      </c>
      <c r="G37" s="139">
        <v>1291.22448</v>
      </c>
      <c r="H37" s="139">
        <v>1713.388005</v>
      </c>
    </row>
    <row r="38" spans="1:8">
      <c r="A38" s="148">
        <v>16</v>
      </c>
      <c r="B38" s="139">
        <v>1228.84356</v>
      </c>
      <c r="C38" s="139">
        <v>1178.586255</v>
      </c>
      <c r="D38" s="139">
        <v>1088.410785</v>
      </c>
      <c r="E38" s="141">
        <v>864.583545</v>
      </c>
      <c r="F38" s="139">
        <v>1322.28516</v>
      </c>
      <c r="G38" s="139">
        <v>1322.28516</v>
      </c>
      <c r="H38" s="139">
        <v>1768.890585</v>
      </c>
    </row>
    <row r="39" spans="1:8">
      <c r="A39" s="148">
        <v>16.5</v>
      </c>
      <c r="B39" s="139">
        <v>1256.584035</v>
      </c>
      <c r="C39" s="139">
        <v>1208.305875</v>
      </c>
      <c r="D39" s="139">
        <v>1115.945775</v>
      </c>
      <c r="E39" s="141">
        <v>885.153675</v>
      </c>
      <c r="F39" s="139">
        <v>1352.945685</v>
      </c>
      <c r="G39" s="139">
        <v>1352.945685</v>
      </c>
      <c r="H39" s="139">
        <v>1823.12781</v>
      </c>
    </row>
    <row r="40" spans="1:8">
      <c r="A40" s="148">
        <v>17</v>
      </c>
      <c r="B40" s="139">
        <v>1285.654755</v>
      </c>
      <c r="C40" s="139">
        <v>1238.306685</v>
      </c>
      <c r="D40" s="139">
        <v>1144.16211</v>
      </c>
      <c r="E40" s="141">
        <v>911.50983</v>
      </c>
      <c r="F40" s="139">
        <v>1384.936455</v>
      </c>
      <c r="G40" s="139">
        <v>1384.936455</v>
      </c>
      <c r="H40" s="139">
        <v>1878.5655</v>
      </c>
    </row>
    <row r="41" spans="1:8">
      <c r="A41" s="148">
        <v>17.5</v>
      </c>
      <c r="B41" s="139">
        <v>1317.67797</v>
      </c>
      <c r="C41" s="139">
        <v>1269.2484</v>
      </c>
      <c r="D41" s="139">
        <v>1172.86512</v>
      </c>
      <c r="E41" s="141">
        <v>936.92508</v>
      </c>
      <c r="F41" s="139">
        <v>1419.87972</v>
      </c>
      <c r="G41" s="139">
        <v>1419.87972</v>
      </c>
      <c r="H41" s="139">
        <v>1934.122155</v>
      </c>
    </row>
    <row r="42" spans="1:8">
      <c r="A42" s="148">
        <v>18</v>
      </c>
      <c r="B42" s="139">
        <v>1354.914015</v>
      </c>
      <c r="C42" s="139">
        <v>1298.96802</v>
      </c>
      <c r="D42" s="139">
        <v>1199.92425</v>
      </c>
      <c r="E42" s="141">
        <v>962.805375</v>
      </c>
      <c r="F42" s="139">
        <v>1460.035815</v>
      </c>
      <c r="G42" s="139">
        <v>1460.035815</v>
      </c>
      <c r="H42" s="139">
        <v>1988.305305</v>
      </c>
    </row>
    <row r="43" spans="1:8">
      <c r="A43" s="148">
        <v>18.5</v>
      </c>
      <c r="B43" s="139">
        <v>1392.398805</v>
      </c>
      <c r="C43" s="139">
        <v>1327.941405</v>
      </c>
      <c r="D43" s="139">
        <v>1226.777895</v>
      </c>
      <c r="E43" s="141">
        <v>988.501815</v>
      </c>
      <c r="F43" s="139">
        <v>1500.440655</v>
      </c>
      <c r="G43" s="139">
        <v>1500.440655</v>
      </c>
      <c r="H43" s="139">
        <v>2043.029205</v>
      </c>
    </row>
    <row r="44" spans="1:8">
      <c r="A44" s="148">
        <v>19</v>
      </c>
      <c r="B44" s="139">
        <v>1429.743</v>
      </c>
      <c r="C44" s="139">
        <v>1360.65678</v>
      </c>
      <c r="D44" s="139">
        <v>1257.557385</v>
      </c>
      <c r="E44" s="141">
        <v>1014.38211</v>
      </c>
      <c r="F44" s="139">
        <v>1540.7049</v>
      </c>
      <c r="G44" s="139">
        <v>1540.7049</v>
      </c>
      <c r="H44" s="139">
        <v>2099.159055</v>
      </c>
    </row>
    <row r="45" spans="1:8">
      <c r="A45" s="148">
        <v>19.5</v>
      </c>
      <c r="B45" s="139">
        <v>1467.3792</v>
      </c>
      <c r="C45" s="139">
        <v>1395.37293</v>
      </c>
      <c r="D45" s="139">
        <v>1289.12637</v>
      </c>
      <c r="E45" s="141">
        <v>1040.07855</v>
      </c>
      <c r="F45" s="139">
        <v>1581.26115</v>
      </c>
      <c r="G45" s="139">
        <v>1581.26115</v>
      </c>
      <c r="H45" s="139">
        <v>2153.471985</v>
      </c>
    </row>
    <row r="46" spans="1:8">
      <c r="A46" s="149">
        <v>20</v>
      </c>
      <c r="B46" s="139">
        <v>1504.7991</v>
      </c>
      <c r="C46" s="139">
        <v>1429.840335</v>
      </c>
      <c r="D46" s="139">
        <v>1320.44661</v>
      </c>
      <c r="E46" s="141">
        <v>1065.58032</v>
      </c>
      <c r="F46" s="139">
        <v>1621.6011</v>
      </c>
      <c r="G46" s="139">
        <v>1621.6011</v>
      </c>
      <c r="H46" s="139">
        <v>2208.304035</v>
      </c>
    </row>
    <row r="47" spans="1:8">
      <c r="A47" s="138" t="s">
        <v>4681</v>
      </c>
      <c r="B47" s="140" t="s">
        <v>251</v>
      </c>
      <c r="C47" s="139">
        <v>68.0857</v>
      </c>
      <c r="D47" s="139">
        <v>60.7315</v>
      </c>
      <c r="E47" s="139">
        <v>55.6639</v>
      </c>
      <c r="F47" s="140">
        <v>127.5785</v>
      </c>
      <c r="G47" s="140">
        <v>127.5785</v>
      </c>
      <c r="H47" s="140">
        <v>203.2835</v>
      </c>
    </row>
    <row r="48" spans="1:8">
      <c r="A48" s="138" t="s">
        <v>3681</v>
      </c>
      <c r="B48" s="140" t="s">
        <v>251</v>
      </c>
      <c r="C48" s="139">
        <v>71.4332</v>
      </c>
      <c r="D48" s="140">
        <v>70.8873</v>
      </c>
      <c r="E48" s="139">
        <v>55.9317</v>
      </c>
      <c r="F48" s="140">
        <v>127.5064</v>
      </c>
      <c r="G48" s="140">
        <v>127.5064</v>
      </c>
      <c r="H48" s="140">
        <v>201.8209</v>
      </c>
    </row>
    <row r="49" spans="1:8">
      <c r="A49" s="138" t="s">
        <v>4546</v>
      </c>
      <c r="B49" s="140" t="s">
        <v>251</v>
      </c>
      <c r="C49" s="139">
        <v>68.5595</v>
      </c>
      <c r="D49" s="140">
        <v>68.0136</v>
      </c>
      <c r="E49" s="139">
        <v>55.1386</v>
      </c>
      <c r="F49" s="140">
        <v>123.4379</v>
      </c>
      <c r="G49" s="140">
        <v>123.4379</v>
      </c>
      <c r="H49" s="140">
        <v>201.2956</v>
      </c>
    </row>
    <row r="50" spans="1:8">
      <c r="A50" s="138" t="s">
        <v>4547</v>
      </c>
      <c r="B50" s="140" t="s">
        <v>251</v>
      </c>
      <c r="C50" s="140">
        <v>65.8712</v>
      </c>
      <c r="D50" s="140">
        <v>65.3562</v>
      </c>
      <c r="E50" s="139">
        <v>55.3961</v>
      </c>
      <c r="F50" s="140">
        <v>122.2122</v>
      </c>
      <c r="G50" s="140">
        <v>122.2122</v>
      </c>
      <c r="H50" s="140">
        <v>200.7497</v>
      </c>
    </row>
    <row r="51" spans="1:8">
      <c r="A51" s="138" t="s">
        <v>3333</v>
      </c>
      <c r="B51" s="140" t="s">
        <v>251</v>
      </c>
      <c r="C51" s="140">
        <v>67.0454</v>
      </c>
      <c r="D51" s="140">
        <v>64.6661</v>
      </c>
      <c r="E51" s="139">
        <v>54.8399</v>
      </c>
      <c r="F51" s="140">
        <v>117.4433</v>
      </c>
      <c r="G51" s="140">
        <v>117.4433</v>
      </c>
      <c r="H51" s="140">
        <v>200.1626</v>
      </c>
    </row>
    <row r="52" spans="1:8">
      <c r="A52" s="138" t="s">
        <v>4548</v>
      </c>
      <c r="B52" s="140" t="s">
        <v>251</v>
      </c>
      <c r="C52" s="140">
        <v>63.3889</v>
      </c>
      <c r="D52" s="140">
        <v>61.2053</v>
      </c>
      <c r="E52" s="139">
        <v>54.7266</v>
      </c>
      <c r="F52" s="140">
        <v>111.7474</v>
      </c>
      <c r="G52" s="140">
        <v>111.7474</v>
      </c>
      <c r="H52" s="140">
        <v>199.6682</v>
      </c>
    </row>
    <row r="53" spans="1:8">
      <c r="A53" s="138" t="s">
        <v>2604</v>
      </c>
      <c r="B53" s="140" t="s">
        <v>251</v>
      </c>
      <c r="C53" s="140">
        <v>61.4216</v>
      </c>
      <c r="D53" s="140">
        <v>59.3101</v>
      </c>
      <c r="E53" s="139">
        <v>54.7266</v>
      </c>
      <c r="F53" s="140">
        <v>111.7474</v>
      </c>
      <c r="G53" s="140">
        <v>111.7474</v>
      </c>
      <c r="H53" s="140">
        <v>199.6682</v>
      </c>
    </row>
    <row r="54" spans="1:2">
      <c r="A54" t="s">
        <v>2270</v>
      </c>
      <c r="B54" t="s">
        <v>4682</v>
      </c>
    </row>
    <row r="55" ht="15" spans="1:7">
      <c r="A55" s="143" t="s">
        <v>4683</v>
      </c>
      <c r="B55" s="144"/>
      <c r="C55" s="144"/>
      <c r="D55" s="145"/>
      <c r="E55" s="145"/>
      <c r="F55" s="145"/>
      <c r="G55" s="145"/>
    </row>
    <row r="56" ht="15" spans="1:7">
      <c r="A56" s="146" t="s">
        <v>4684</v>
      </c>
      <c r="B56" s="144"/>
      <c r="C56" s="144"/>
      <c r="D56" s="145"/>
      <c r="E56" s="145"/>
      <c r="F56" s="145"/>
      <c r="G56" s="145"/>
    </row>
    <row r="57" ht="15" spans="1:7">
      <c r="A57" s="143" t="s">
        <v>4685</v>
      </c>
      <c r="B57" s="144"/>
      <c r="C57" s="144"/>
      <c r="D57" s="145"/>
      <c r="E57" s="145"/>
      <c r="F57" s="145"/>
      <c r="G57" s="145"/>
    </row>
    <row r="58" ht="15" spans="1:7">
      <c r="A58" s="146" t="s">
        <v>4686</v>
      </c>
      <c r="B58" s="144"/>
      <c r="C58" s="144"/>
      <c r="D58" s="145"/>
      <c r="E58" s="145"/>
      <c r="F58" s="145"/>
      <c r="G58" s="145"/>
    </row>
    <row r="59" ht="15" spans="1:7">
      <c r="A59" s="143" t="s">
        <v>4687</v>
      </c>
      <c r="B59" s="144"/>
      <c r="C59" s="144"/>
      <c r="D59" s="145"/>
      <c r="E59" s="145"/>
      <c r="F59" s="145"/>
      <c r="G59" s="145"/>
    </row>
    <row r="60" spans="1:1">
      <c r="A60" t="s">
        <v>4688</v>
      </c>
    </row>
    <row r="61" spans="1:1">
      <c r="A61" t="s">
        <v>4689</v>
      </c>
    </row>
    <row r="62" spans="1:1">
      <c r="A62" t="s">
        <v>4690</v>
      </c>
    </row>
  </sheetData>
  <mergeCells count="3">
    <mergeCell ref="A1:H1"/>
    <mergeCell ref="A2:H2"/>
    <mergeCell ref="A3:H3"/>
  </mergeCells>
  <pageMargins left="0.75" right="0.75" top="1" bottom="1" header="0.5" footer="0.5"/>
  <pageSetup paperSize="9" orientation="portrait"/>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I42"/>
  <sheetViews>
    <sheetView workbookViewId="0">
      <selection activeCell="F16" sqref="F16"/>
    </sheetView>
  </sheetViews>
  <sheetFormatPr defaultColWidth="9" defaultRowHeight="14.25"/>
  <cols>
    <col min="2" max="2" width="15.25" customWidth="1"/>
    <col min="3" max="3" width="14.625" customWidth="1"/>
    <col min="4" max="4" width="9.75" customWidth="1"/>
    <col min="5" max="5" width="17.125" customWidth="1"/>
    <col min="6" max="6" width="25.375" customWidth="1"/>
    <col min="7" max="7" width="14" customWidth="1"/>
    <col min="8" max="8" width="29.25" customWidth="1"/>
  </cols>
  <sheetData>
    <row r="1" customFormat="1" ht="31.5" spans="1:9">
      <c r="A1" s="31" t="s">
        <v>95</v>
      </c>
      <c r="B1" s="31"/>
      <c r="C1" s="31"/>
      <c r="D1" s="31"/>
      <c r="E1" s="31"/>
      <c r="F1" s="31"/>
      <c r="G1" s="31"/>
      <c r="H1" s="31"/>
      <c r="I1" s="55"/>
    </row>
    <row r="2" customFormat="1" ht="18.75" spans="1:9">
      <c r="A2" s="32" t="s">
        <v>216</v>
      </c>
      <c r="B2" s="32"/>
      <c r="C2" s="32"/>
      <c r="D2" s="32"/>
      <c r="E2" s="32"/>
      <c r="F2" s="32"/>
      <c r="G2" s="32"/>
      <c r="H2" s="32"/>
      <c r="I2" s="55"/>
    </row>
    <row r="3" customFormat="1" spans="1:9">
      <c r="A3" s="33" t="s">
        <v>2700</v>
      </c>
      <c r="B3" s="34"/>
      <c r="C3" s="34"/>
      <c r="D3" s="34"/>
      <c r="E3" s="34"/>
      <c r="F3" s="34"/>
      <c r="G3" s="34"/>
      <c r="H3" s="34"/>
      <c r="I3" s="55"/>
    </row>
    <row r="4" ht="25.5" spans="4:9">
      <c r="D4" s="133" t="s">
        <v>4691</v>
      </c>
      <c r="I4" s="147"/>
    </row>
    <row r="5" ht="15" spans="8:8">
      <c r="H5" t="s">
        <v>4692</v>
      </c>
    </row>
    <row r="6" ht="80" customHeight="1" spans="1:8">
      <c r="A6" s="134" t="s">
        <v>1146</v>
      </c>
      <c r="B6" s="135" t="s">
        <v>4693</v>
      </c>
      <c r="C6" s="136" t="s">
        <v>4676</v>
      </c>
      <c r="D6" s="137" t="s">
        <v>248</v>
      </c>
      <c r="E6" s="136" t="s">
        <v>4677</v>
      </c>
      <c r="F6" s="136" t="s">
        <v>4678</v>
      </c>
      <c r="G6" s="136" t="s">
        <v>4679</v>
      </c>
      <c r="H6" s="136" t="s">
        <v>4680</v>
      </c>
    </row>
    <row r="7" spans="1:8">
      <c r="A7" s="138">
        <v>1</v>
      </c>
      <c r="B7" s="139">
        <v>161.10276</v>
      </c>
      <c r="C7" s="139">
        <v>137.88684</v>
      </c>
      <c r="D7" s="139">
        <v>123.89832</v>
      </c>
      <c r="E7" s="140">
        <v>166.61736</v>
      </c>
      <c r="F7" s="139">
        <v>166.61736</v>
      </c>
      <c r="G7" s="139">
        <v>166.61736</v>
      </c>
      <c r="H7" s="140">
        <v>235.41336</v>
      </c>
    </row>
    <row r="8" spans="1:8">
      <c r="A8" s="138">
        <v>2</v>
      </c>
      <c r="B8" s="139">
        <v>225.86928</v>
      </c>
      <c r="C8" s="139">
        <v>192.67248</v>
      </c>
      <c r="D8" s="139">
        <v>182.5278</v>
      </c>
      <c r="E8" s="140">
        <v>236.89848</v>
      </c>
      <c r="F8" s="139">
        <v>236.89848</v>
      </c>
      <c r="G8" s="139">
        <v>236.89848</v>
      </c>
      <c r="H8" s="140">
        <v>323.26476</v>
      </c>
    </row>
    <row r="9" spans="1:8">
      <c r="A9" s="138">
        <v>3</v>
      </c>
      <c r="B9" s="139">
        <v>284.50968</v>
      </c>
      <c r="C9" s="139">
        <v>245.78736</v>
      </c>
      <c r="D9" s="139">
        <v>237.2916</v>
      </c>
      <c r="E9" s="140">
        <v>301.05348</v>
      </c>
      <c r="F9" s="139">
        <v>301.05348</v>
      </c>
      <c r="G9" s="139">
        <v>301.05348</v>
      </c>
      <c r="H9" s="140">
        <v>398.21964</v>
      </c>
    </row>
    <row r="10" spans="1:8">
      <c r="A10" s="138">
        <v>4</v>
      </c>
      <c r="B10" s="139">
        <v>322.0308</v>
      </c>
      <c r="C10" s="139">
        <v>293.40948</v>
      </c>
      <c r="D10" s="139">
        <v>283.2102</v>
      </c>
      <c r="E10" s="140">
        <v>344.0892</v>
      </c>
      <c r="F10" s="139">
        <v>344.0892</v>
      </c>
      <c r="G10" s="139">
        <v>344.0892</v>
      </c>
      <c r="H10" s="140">
        <v>456.08472</v>
      </c>
    </row>
    <row r="11" spans="1:8">
      <c r="A11" s="138">
        <v>5</v>
      </c>
      <c r="B11" s="139">
        <v>380.15796</v>
      </c>
      <c r="C11" s="139">
        <v>352.23552</v>
      </c>
      <c r="D11" s="139">
        <v>340.20168</v>
      </c>
      <c r="E11" s="140">
        <v>407.73096</v>
      </c>
      <c r="F11" s="139">
        <v>407.73096</v>
      </c>
      <c r="G11" s="139">
        <v>407.73096</v>
      </c>
      <c r="H11" s="140">
        <v>537.46056</v>
      </c>
    </row>
    <row r="12" spans="1:8">
      <c r="A12" s="138">
        <v>6</v>
      </c>
      <c r="B12" s="139">
        <v>439.26792</v>
      </c>
      <c r="C12" s="139">
        <v>411.92424</v>
      </c>
      <c r="D12" s="139">
        <v>398.00124</v>
      </c>
      <c r="E12" s="140">
        <v>472.35552</v>
      </c>
      <c r="F12" s="139">
        <v>472.35552</v>
      </c>
      <c r="G12" s="139">
        <v>472.35552</v>
      </c>
      <c r="H12" s="140">
        <v>618.14844</v>
      </c>
    </row>
    <row r="13" spans="1:8">
      <c r="A13" s="138">
        <v>7</v>
      </c>
      <c r="B13" s="139">
        <v>498.14856</v>
      </c>
      <c r="C13" s="139">
        <v>473.08716</v>
      </c>
      <c r="D13" s="139">
        <v>457.1658</v>
      </c>
      <c r="E13" s="140">
        <v>536.75076</v>
      </c>
      <c r="F13" s="139">
        <v>536.75076</v>
      </c>
      <c r="G13" s="139">
        <v>536.75076</v>
      </c>
      <c r="H13" s="140">
        <v>698.47596</v>
      </c>
    </row>
    <row r="14" spans="1:8">
      <c r="A14" s="138">
        <v>8</v>
      </c>
      <c r="B14" s="139">
        <v>556.19928</v>
      </c>
      <c r="C14" s="139">
        <v>532.26264</v>
      </c>
      <c r="D14" s="139">
        <v>514.3866</v>
      </c>
      <c r="E14" s="140">
        <v>600.31608</v>
      </c>
      <c r="F14" s="139">
        <v>600.31608</v>
      </c>
      <c r="G14" s="139">
        <v>600.31608</v>
      </c>
      <c r="H14" s="140">
        <v>779.31672</v>
      </c>
    </row>
    <row r="15" spans="1:8">
      <c r="A15" s="138">
        <v>9</v>
      </c>
      <c r="B15" s="139">
        <v>615.32016</v>
      </c>
      <c r="C15" s="139">
        <v>592.48644</v>
      </c>
      <c r="D15" s="139">
        <v>572.3718</v>
      </c>
      <c r="E15" s="140">
        <v>664.95156</v>
      </c>
      <c r="F15" s="139">
        <v>664.95156</v>
      </c>
      <c r="G15" s="139">
        <v>664.95156</v>
      </c>
      <c r="H15" s="140">
        <v>860.1684</v>
      </c>
    </row>
    <row r="16" spans="1:8">
      <c r="A16" s="138">
        <v>10</v>
      </c>
      <c r="B16" s="139">
        <v>673.50192</v>
      </c>
      <c r="C16" s="139">
        <v>647.15196</v>
      </c>
      <c r="D16" s="139">
        <v>625.2792</v>
      </c>
      <c r="E16" s="140">
        <v>728.64792</v>
      </c>
      <c r="F16" s="139">
        <v>728.64792</v>
      </c>
      <c r="G16" s="139">
        <v>728.64792</v>
      </c>
      <c r="H16" s="140">
        <v>941.2494</v>
      </c>
    </row>
    <row r="17" spans="1:8">
      <c r="A17" s="138">
        <v>11</v>
      </c>
      <c r="B17" s="139">
        <v>730.25316</v>
      </c>
      <c r="C17" s="139">
        <v>702.40716</v>
      </c>
      <c r="D17" s="139">
        <v>678.90732</v>
      </c>
      <c r="E17" s="140">
        <v>790.91376</v>
      </c>
      <c r="F17" s="139">
        <v>790.91376</v>
      </c>
      <c r="G17" s="139">
        <v>790.91376</v>
      </c>
      <c r="H17" s="140">
        <v>1019.4366</v>
      </c>
    </row>
    <row r="18" spans="1:8">
      <c r="A18" s="138">
        <v>12</v>
      </c>
      <c r="B18" s="139">
        <v>786.15264</v>
      </c>
      <c r="C18" s="139">
        <v>758.00088</v>
      </c>
      <c r="D18" s="139">
        <v>732.66648</v>
      </c>
      <c r="E18" s="140">
        <v>852.32784</v>
      </c>
      <c r="F18" s="139">
        <v>852.32784</v>
      </c>
      <c r="G18" s="139">
        <v>852.32784</v>
      </c>
      <c r="H18" s="140">
        <v>1096.52088</v>
      </c>
    </row>
    <row r="19" spans="1:8">
      <c r="A19" s="138">
        <v>13</v>
      </c>
      <c r="B19" s="139">
        <v>843.71196</v>
      </c>
      <c r="C19" s="139">
        <v>813.813</v>
      </c>
      <c r="D19" s="139">
        <v>786.41472</v>
      </c>
      <c r="E19" s="140">
        <v>915.40176</v>
      </c>
      <c r="F19" s="139">
        <v>915.40176</v>
      </c>
      <c r="G19" s="139">
        <v>915.40176</v>
      </c>
      <c r="H19" s="140">
        <v>1182.45036</v>
      </c>
    </row>
    <row r="20" spans="1:8">
      <c r="A20" s="138">
        <v>14</v>
      </c>
      <c r="B20" s="139">
        <v>899.61144</v>
      </c>
      <c r="C20" s="139">
        <v>869.85444</v>
      </c>
      <c r="D20" s="139">
        <v>840.6216</v>
      </c>
      <c r="E20" s="140">
        <v>976.81584</v>
      </c>
      <c r="F20" s="139">
        <v>976.81584</v>
      </c>
      <c r="G20" s="139">
        <v>976.81584</v>
      </c>
      <c r="H20" s="140">
        <v>1273.3266</v>
      </c>
    </row>
    <row r="21" spans="1:8">
      <c r="A21" s="138">
        <v>15</v>
      </c>
      <c r="B21" s="139">
        <v>955.70748</v>
      </c>
      <c r="C21" s="139">
        <v>925.80852</v>
      </c>
      <c r="D21" s="139">
        <v>895.10148</v>
      </c>
      <c r="E21" s="141">
        <v>706.3056</v>
      </c>
      <c r="F21" s="139">
        <v>1038.42648</v>
      </c>
      <c r="G21" s="139">
        <v>1038.42648</v>
      </c>
      <c r="H21" s="140">
        <v>1340.77944</v>
      </c>
    </row>
    <row r="22" spans="1:8">
      <c r="A22" s="138">
        <v>16</v>
      </c>
      <c r="B22" s="139">
        <v>1011.48684</v>
      </c>
      <c r="C22" s="139">
        <v>981.84996</v>
      </c>
      <c r="D22" s="139">
        <v>948.92616</v>
      </c>
      <c r="E22" s="141">
        <v>748.24932</v>
      </c>
      <c r="F22" s="139">
        <v>1099.72044</v>
      </c>
      <c r="G22" s="139">
        <v>1099.72044</v>
      </c>
      <c r="H22" s="140">
        <v>1429.82112</v>
      </c>
    </row>
    <row r="23" spans="1:8">
      <c r="A23" s="138">
        <v>17</v>
      </c>
      <c r="B23" s="139">
        <v>1068.43464</v>
      </c>
      <c r="C23" s="139">
        <v>1037.2362</v>
      </c>
      <c r="D23" s="139">
        <v>1002.10656</v>
      </c>
      <c r="E23" s="141">
        <v>790.94652</v>
      </c>
      <c r="F23" s="139">
        <v>1162.18284</v>
      </c>
      <c r="G23" s="139">
        <v>1162.18284</v>
      </c>
      <c r="H23" s="140">
        <v>1518.38232</v>
      </c>
    </row>
    <row r="24" spans="1:8">
      <c r="A24" s="138">
        <v>18</v>
      </c>
      <c r="B24" s="139">
        <v>1103.11656</v>
      </c>
      <c r="C24" s="139">
        <v>1080.8616</v>
      </c>
      <c r="D24" s="139">
        <v>1045.19688</v>
      </c>
      <c r="E24" s="141">
        <v>822.02484</v>
      </c>
      <c r="F24" s="139">
        <v>1202.37936</v>
      </c>
      <c r="G24" s="139">
        <v>1202.37936</v>
      </c>
      <c r="H24" s="140">
        <v>1608.0792</v>
      </c>
    </row>
    <row r="25" spans="1:8">
      <c r="A25" s="138">
        <v>19</v>
      </c>
      <c r="B25" s="139">
        <v>1164.4542</v>
      </c>
      <c r="C25" s="139">
        <v>1127.34804</v>
      </c>
      <c r="D25" s="139">
        <v>1090.1982</v>
      </c>
      <c r="E25" s="141">
        <v>867.29916</v>
      </c>
      <c r="F25" s="139">
        <v>1269.2316</v>
      </c>
      <c r="G25" s="139">
        <v>1269.2316</v>
      </c>
      <c r="H25" s="140">
        <v>1697.05536</v>
      </c>
    </row>
    <row r="26" spans="1:8">
      <c r="A26" s="138">
        <v>20</v>
      </c>
      <c r="B26" s="139">
        <v>1226.14128</v>
      </c>
      <c r="C26" s="139">
        <v>1186.99308</v>
      </c>
      <c r="D26" s="139">
        <v>1147.4736</v>
      </c>
      <c r="E26" s="141">
        <v>913.37064</v>
      </c>
      <c r="F26" s="139">
        <v>1336.43328</v>
      </c>
      <c r="G26" s="139">
        <v>1336.43328</v>
      </c>
      <c r="H26" s="140">
        <v>1786.16256</v>
      </c>
    </row>
    <row r="27" spans="1:8">
      <c r="A27" s="138" t="s">
        <v>4681</v>
      </c>
      <c r="B27" s="142" t="s">
        <v>251</v>
      </c>
      <c r="C27" s="139">
        <v>56.8928</v>
      </c>
      <c r="D27" s="139">
        <v>56.8928</v>
      </c>
      <c r="E27" s="139">
        <v>49.9664</v>
      </c>
      <c r="F27" s="142" t="s">
        <v>251</v>
      </c>
      <c r="G27" s="142" t="s">
        <v>251</v>
      </c>
      <c r="H27" s="142" t="s">
        <v>251</v>
      </c>
    </row>
    <row r="28" spans="1:8">
      <c r="A28" s="138" t="s">
        <v>3681</v>
      </c>
      <c r="B28" s="142" t="s">
        <v>251</v>
      </c>
      <c r="C28" s="139">
        <v>59.0456</v>
      </c>
      <c r="D28" s="139">
        <v>59.0456</v>
      </c>
      <c r="E28" s="139">
        <v>49.956</v>
      </c>
      <c r="F28" s="142" t="s">
        <v>251</v>
      </c>
      <c r="G28" s="142" t="s">
        <v>251</v>
      </c>
      <c r="H28" s="142" t="s">
        <v>251</v>
      </c>
    </row>
    <row r="29" spans="1:8">
      <c r="A29" s="138" t="s">
        <v>4546</v>
      </c>
      <c r="B29" s="142" t="s">
        <v>251</v>
      </c>
      <c r="C29" s="139">
        <v>56.56</v>
      </c>
      <c r="D29" s="139">
        <v>56.56</v>
      </c>
      <c r="E29" s="139">
        <v>49.7168</v>
      </c>
      <c r="F29" s="142" t="s">
        <v>251</v>
      </c>
      <c r="G29" s="142" t="s">
        <v>251</v>
      </c>
      <c r="H29" s="142" t="s">
        <v>251</v>
      </c>
    </row>
    <row r="30" spans="1:8">
      <c r="A30" s="138" t="s">
        <v>4547</v>
      </c>
      <c r="B30" s="142" t="s">
        <v>251</v>
      </c>
      <c r="C30" s="139">
        <v>56.3208</v>
      </c>
      <c r="D30" s="139">
        <v>56.2792</v>
      </c>
      <c r="E30" s="139">
        <v>49.5088</v>
      </c>
      <c r="F30" s="142" t="s">
        <v>251</v>
      </c>
      <c r="G30" s="142" t="s">
        <v>251</v>
      </c>
      <c r="H30" s="142" t="s">
        <v>251</v>
      </c>
    </row>
    <row r="31" spans="1:8">
      <c r="A31" s="138" t="s">
        <v>3333</v>
      </c>
      <c r="B31" s="142" t="s">
        <v>251</v>
      </c>
      <c r="C31" s="139">
        <v>59.5656</v>
      </c>
      <c r="D31" s="139">
        <v>57.9328</v>
      </c>
      <c r="E31" s="139">
        <v>48.9264</v>
      </c>
      <c r="F31" s="142" t="s">
        <v>251</v>
      </c>
      <c r="G31" s="142" t="s">
        <v>251</v>
      </c>
      <c r="H31" s="142" t="s">
        <v>251</v>
      </c>
    </row>
    <row r="32" spans="1:8">
      <c r="A32" s="138" t="s">
        <v>4548</v>
      </c>
      <c r="B32" s="142" t="s">
        <v>251</v>
      </c>
      <c r="C32" s="139">
        <v>58.8584</v>
      </c>
      <c r="D32" s="139">
        <v>57.2984</v>
      </c>
      <c r="E32" s="139">
        <v>48.9264</v>
      </c>
      <c r="F32" s="142" t="s">
        <v>251</v>
      </c>
      <c r="G32" s="142" t="s">
        <v>251</v>
      </c>
      <c r="H32" s="142" t="s">
        <v>251</v>
      </c>
    </row>
    <row r="33" spans="1:8">
      <c r="A33" s="138" t="s">
        <v>2604</v>
      </c>
      <c r="B33" s="142" t="s">
        <v>251</v>
      </c>
      <c r="C33" s="139">
        <v>57.9328</v>
      </c>
      <c r="D33" s="139">
        <v>56.3312</v>
      </c>
      <c r="E33" s="139">
        <v>48.9264</v>
      </c>
      <c r="F33" s="142" t="s">
        <v>251</v>
      </c>
      <c r="G33" s="142" t="s">
        <v>251</v>
      </c>
      <c r="H33" s="142" t="s">
        <v>251</v>
      </c>
    </row>
    <row r="34" spans="1:1">
      <c r="A34" t="s">
        <v>2270</v>
      </c>
    </row>
    <row r="35" ht="15" spans="1:7">
      <c r="A35" s="143" t="s">
        <v>4694</v>
      </c>
      <c r="B35" s="144"/>
      <c r="C35" s="144"/>
      <c r="D35" s="145"/>
      <c r="E35" s="145"/>
      <c r="F35" s="145"/>
      <c r="G35" s="145"/>
    </row>
    <row r="36" ht="15" spans="1:7">
      <c r="A36" s="146" t="s">
        <v>4684</v>
      </c>
      <c r="B36" s="144"/>
      <c r="C36" s="144"/>
      <c r="D36" s="145"/>
      <c r="E36" s="145"/>
      <c r="F36" s="145"/>
      <c r="G36" s="145"/>
    </row>
    <row r="37" ht="15" spans="1:7">
      <c r="A37" s="143" t="s">
        <v>4685</v>
      </c>
      <c r="B37" s="144"/>
      <c r="C37" s="144"/>
      <c r="D37" s="145"/>
      <c r="E37" s="145"/>
      <c r="F37" s="145"/>
      <c r="G37" s="145"/>
    </row>
    <row r="38" ht="15" spans="1:7">
      <c r="A38" s="146" t="s">
        <v>4686</v>
      </c>
      <c r="B38" s="144"/>
      <c r="C38" s="144"/>
      <c r="D38" s="145"/>
      <c r="E38" s="145"/>
      <c r="F38" s="145"/>
      <c r="G38" s="145"/>
    </row>
    <row r="39" ht="15" spans="1:7">
      <c r="A39" s="143" t="s">
        <v>4695</v>
      </c>
      <c r="B39" s="144"/>
      <c r="C39" s="144"/>
      <c r="D39" s="145"/>
      <c r="E39" s="145"/>
      <c r="F39" s="145"/>
      <c r="G39" s="145"/>
    </row>
    <row r="40" spans="1:1">
      <c r="A40" t="s">
        <v>4688</v>
      </c>
    </row>
    <row r="41" spans="1:1">
      <c r="A41" t="s">
        <v>4689</v>
      </c>
    </row>
    <row r="42" spans="1:1">
      <c r="A42" t="s">
        <v>4690</v>
      </c>
    </row>
  </sheetData>
  <mergeCells count="3">
    <mergeCell ref="A1:H1"/>
    <mergeCell ref="A2:H2"/>
    <mergeCell ref="A3:H3"/>
  </mergeCells>
  <pageMargins left="0.75" right="0.75" top="1" bottom="1" header="0.5" footer="0.5"/>
  <pageSetup paperSize="9" orientation="portrait"/>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W81"/>
  <sheetViews>
    <sheetView workbookViewId="0">
      <selection activeCell="D45" sqref="D45"/>
    </sheetView>
  </sheetViews>
  <sheetFormatPr defaultColWidth="9" defaultRowHeight="14.25"/>
  <sheetData>
    <row r="1" ht="27" spans="1:23">
      <c r="A1" s="85" t="s">
        <v>4696</v>
      </c>
      <c r="B1" s="85"/>
      <c r="C1" s="85"/>
      <c r="D1" s="85"/>
      <c r="E1" s="85"/>
      <c r="F1" s="85"/>
      <c r="G1" s="85"/>
      <c r="H1" s="85"/>
      <c r="I1" s="85"/>
      <c r="J1" s="85"/>
      <c r="K1" s="85"/>
      <c r="L1" s="99"/>
      <c r="M1" s="100" t="s">
        <v>99</v>
      </c>
      <c r="N1" s="99"/>
      <c r="O1" s="99"/>
      <c r="P1" s="99"/>
      <c r="Q1" s="99"/>
      <c r="R1" s="99"/>
      <c r="S1" s="99"/>
      <c r="T1" s="99"/>
      <c r="U1" s="99"/>
      <c r="V1" s="99"/>
      <c r="W1" s="99"/>
    </row>
    <row r="2" spans="1:23">
      <c r="A2" s="86" t="s">
        <v>4697</v>
      </c>
      <c r="B2" s="87"/>
      <c r="C2" s="87"/>
      <c r="D2" s="87"/>
      <c r="E2" s="87"/>
      <c r="F2" s="87"/>
      <c r="G2" s="87"/>
      <c r="H2" s="87"/>
      <c r="I2" s="87"/>
      <c r="J2" s="87"/>
      <c r="K2" s="87"/>
      <c r="L2" s="99"/>
      <c r="M2" s="99"/>
      <c r="N2" s="99"/>
      <c r="O2" s="99"/>
      <c r="P2" s="99"/>
      <c r="Q2" s="99"/>
      <c r="R2" s="99"/>
      <c r="S2" s="99"/>
      <c r="T2" s="99"/>
      <c r="U2" s="99"/>
      <c r="V2" s="99"/>
      <c r="W2" s="99"/>
    </row>
    <row r="3" spans="1:23">
      <c r="A3" s="88" t="s">
        <v>4698</v>
      </c>
      <c r="B3" s="89"/>
      <c r="C3" s="89"/>
      <c r="D3" s="89"/>
      <c r="E3" s="89"/>
      <c r="F3" s="89"/>
      <c r="G3" s="89"/>
      <c r="H3" s="89"/>
      <c r="I3" s="89"/>
      <c r="J3" s="89"/>
      <c r="K3" s="89"/>
      <c r="L3" s="99"/>
      <c r="M3" s="99"/>
      <c r="N3" s="99"/>
      <c r="O3" s="99"/>
      <c r="P3" s="99"/>
      <c r="Q3" s="99"/>
      <c r="R3" s="99"/>
      <c r="S3" s="99"/>
      <c r="T3" s="99"/>
      <c r="U3" s="99"/>
      <c r="V3" s="99"/>
      <c r="W3" s="99"/>
    </row>
    <row r="4" spans="1:23">
      <c r="A4" s="88" t="s">
        <v>4699</v>
      </c>
      <c r="B4" s="89"/>
      <c r="C4" s="89"/>
      <c r="D4" s="89"/>
      <c r="E4" s="89"/>
      <c r="F4" s="89"/>
      <c r="G4" s="89"/>
      <c r="H4" s="89"/>
      <c r="I4" s="89"/>
      <c r="J4" s="89"/>
      <c r="K4" s="89"/>
      <c r="L4" s="99"/>
      <c r="M4" s="99"/>
      <c r="N4" s="99"/>
      <c r="O4" s="99"/>
      <c r="P4" s="99"/>
      <c r="Q4" s="99"/>
      <c r="R4" s="99"/>
      <c r="S4" s="99"/>
      <c r="T4" s="99"/>
      <c r="U4" s="99"/>
      <c r="V4" s="99"/>
      <c r="W4" s="99"/>
    </row>
    <row r="5" ht="15" spans="1:23">
      <c r="A5" s="90" t="s">
        <v>4700</v>
      </c>
      <c r="B5" s="89"/>
      <c r="C5" s="89"/>
      <c r="D5" s="89"/>
      <c r="E5" s="89"/>
      <c r="F5" s="89"/>
      <c r="G5" s="89"/>
      <c r="H5" s="89"/>
      <c r="I5" s="89"/>
      <c r="J5" s="89"/>
      <c r="K5" s="89"/>
      <c r="L5" s="101" t="s">
        <v>4701</v>
      </c>
      <c r="M5" s="101"/>
      <c r="N5" s="101"/>
      <c r="O5" s="101"/>
      <c r="P5" s="101"/>
      <c r="Q5" s="101"/>
      <c r="R5" s="101"/>
      <c r="S5" s="101"/>
      <c r="T5" s="101"/>
      <c r="U5" s="101"/>
      <c r="V5" s="101"/>
      <c r="W5" s="101"/>
    </row>
    <row r="6" ht="24.75" spans="1:23">
      <c r="A6" s="91" t="s">
        <v>4702</v>
      </c>
      <c r="B6" s="91" t="s">
        <v>4703</v>
      </c>
      <c r="C6" s="91" t="s">
        <v>4704</v>
      </c>
      <c r="D6" s="91" t="s">
        <v>4705</v>
      </c>
      <c r="E6" s="91" t="s">
        <v>4706</v>
      </c>
      <c r="F6" s="91" t="s">
        <v>4707</v>
      </c>
      <c r="G6" s="91" t="s">
        <v>4708</v>
      </c>
      <c r="H6" s="91" t="s">
        <v>4709</v>
      </c>
      <c r="I6" s="91" t="s">
        <v>852</v>
      </c>
      <c r="J6" s="98"/>
      <c r="K6" s="98"/>
      <c r="L6" s="102" t="s">
        <v>4710</v>
      </c>
      <c r="M6" s="103" t="s">
        <v>2674</v>
      </c>
      <c r="N6" s="104"/>
      <c r="O6" s="105" t="s">
        <v>4711</v>
      </c>
      <c r="P6" s="106"/>
      <c r="Q6" s="127" t="s">
        <v>4710</v>
      </c>
      <c r="R6" s="103" t="s">
        <v>2674</v>
      </c>
      <c r="S6" s="105" t="s">
        <v>4711</v>
      </c>
      <c r="T6" s="106"/>
      <c r="U6" s="128" t="s">
        <v>4710</v>
      </c>
      <c r="V6" s="103" t="s">
        <v>2674</v>
      </c>
      <c r="W6" s="105" t="s">
        <v>4711</v>
      </c>
    </row>
    <row r="7" ht="15" spans="1:23">
      <c r="A7" s="92"/>
      <c r="B7" s="92"/>
      <c r="C7" s="92"/>
      <c r="D7" s="92"/>
      <c r="E7" s="92"/>
      <c r="F7" s="92"/>
      <c r="G7" s="92"/>
      <c r="H7" s="92"/>
      <c r="I7" s="92"/>
      <c r="J7" s="98"/>
      <c r="K7" s="98"/>
      <c r="L7" s="107" t="s">
        <v>869</v>
      </c>
      <c r="M7" s="108" t="s">
        <v>3621</v>
      </c>
      <c r="N7" s="109"/>
      <c r="O7" s="107">
        <v>6</v>
      </c>
      <c r="P7" s="106"/>
      <c r="Q7" s="107" t="s">
        <v>4712</v>
      </c>
      <c r="R7" s="108" t="s">
        <v>4713</v>
      </c>
      <c r="S7" s="107">
        <v>7</v>
      </c>
      <c r="T7" s="106"/>
      <c r="U7" s="129" t="s">
        <v>4712</v>
      </c>
      <c r="V7" s="108" t="s">
        <v>4713</v>
      </c>
      <c r="W7" s="107">
        <v>7</v>
      </c>
    </row>
    <row r="8" ht="15" spans="1:23">
      <c r="A8" s="93">
        <v>0.5</v>
      </c>
      <c r="B8" s="94">
        <v>203.071638</v>
      </c>
      <c r="C8" s="94">
        <v>203.071638</v>
      </c>
      <c r="D8" s="94">
        <v>203.071638</v>
      </c>
      <c r="E8" s="94">
        <v>203.071638</v>
      </c>
      <c r="F8" s="94">
        <v>226.443756</v>
      </c>
      <c r="G8" s="94">
        <v>226.443756</v>
      </c>
      <c r="H8" s="94">
        <v>275.108988</v>
      </c>
      <c r="I8" s="94">
        <v>227.404254</v>
      </c>
      <c r="J8" s="98"/>
      <c r="K8" s="98"/>
      <c r="L8" s="110"/>
      <c r="M8" s="111"/>
      <c r="N8" s="112"/>
      <c r="O8" s="110"/>
      <c r="P8" s="106"/>
      <c r="Q8" s="110"/>
      <c r="R8" s="111"/>
      <c r="S8" s="110"/>
      <c r="T8" s="106"/>
      <c r="U8" s="130"/>
      <c r="V8" s="111"/>
      <c r="W8" s="110"/>
    </row>
    <row r="9" ht="15" spans="1:23">
      <c r="A9" s="93">
        <v>1</v>
      </c>
      <c r="B9" s="94">
        <v>230.285748</v>
      </c>
      <c r="C9" s="94">
        <v>230.285748</v>
      </c>
      <c r="D9" s="94">
        <v>230.285748</v>
      </c>
      <c r="E9" s="94">
        <v>230.285748</v>
      </c>
      <c r="F9" s="94">
        <v>262.622514</v>
      </c>
      <c r="G9" s="94">
        <v>266.464506</v>
      </c>
      <c r="H9" s="94">
        <v>316.090236</v>
      </c>
      <c r="I9" s="94">
        <v>251.416704</v>
      </c>
      <c r="J9" s="98"/>
      <c r="K9" s="98"/>
      <c r="L9" s="113"/>
      <c r="M9" s="114"/>
      <c r="N9" s="114"/>
      <c r="O9" s="115"/>
      <c r="P9" s="106"/>
      <c r="Q9" s="115"/>
      <c r="R9" s="123" t="s">
        <v>4714</v>
      </c>
      <c r="S9" s="115"/>
      <c r="T9" s="106"/>
      <c r="U9" s="115"/>
      <c r="V9" s="124" t="s">
        <v>4714</v>
      </c>
      <c r="W9" s="115"/>
    </row>
    <row r="10" ht="15" spans="1:23">
      <c r="A10" s="93">
        <v>1.5</v>
      </c>
      <c r="B10" s="94">
        <v>258.460356</v>
      </c>
      <c r="C10" s="94">
        <v>258.460356</v>
      </c>
      <c r="D10" s="94">
        <v>258.460356</v>
      </c>
      <c r="E10" s="94">
        <v>258.460356</v>
      </c>
      <c r="F10" s="94">
        <v>298.801272</v>
      </c>
      <c r="G10" s="94">
        <v>300.722268</v>
      </c>
      <c r="H10" s="94">
        <v>357.071484</v>
      </c>
      <c r="I10" s="94">
        <v>276.069486</v>
      </c>
      <c r="J10" s="98"/>
      <c r="K10" s="98"/>
      <c r="L10" s="116"/>
      <c r="M10" s="117"/>
      <c r="N10" s="118"/>
      <c r="O10" s="106"/>
      <c r="P10" s="106"/>
      <c r="Q10" s="106"/>
      <c r="R10" s="117"/>
      <c r="S10" s="106"/>
      <c r="T10" s="106"/>
      <c r="U10" s="106"/>
      <c r="V10" s="117"/>
      <c r="W10" s="106"/>
    </row>
    <row r="11" ht="15" spans="1:23">
      <c r="A11" s="93">
        <v>2</v>
      </c>
      <c r="B11" s="94">
        <v>295.279446</v>
      </c>
      <c r="C11" s="94">
        <v>295.279446</v>
      </c>
      <c r="D11" s="94">
        <v>295.279446</v>
      </c>
      <c r="E11" s="94">
        <v>295.279446</v>
      </c>
      <c r="F11" s="94">
        <v>334.019532</v>
      </c>
      <c r="G11" s="94">
        <v>334.98003</v>
      </c>
      <c r="H11" s="94">
        <v>399.01323</v>
      </c>
      <c r="I11" s="119">
        <v>294.95928</v>
      </c>
      <c r="J11" s="120" t="s">
        <v>4715</v>
      </c>
      <c r="K11" s="120"/>
      <c r="L11" s="121" t="s">
        <v>4716</v>
      </c>
      <c r="M11" s="111" t="s">
        <v>4717</v>
      </c>
      <c r="N11" s="112"/>
      <c r="O11" s="110">
        <v>6</v>
      </c>
      <c r="P11" s="106"/>
      <c r="Q11" s="110" t="s">
        <v>4718</v>
      </c>
      <c r="R11" s="111" t="s">
        <v>4719</v>
      </c>
      <c r="S11" s="110">
        <v>7</v>
      </c>
      <c r="T11" s="106"/>
      <c r="U11" s="110" t="s">
        <v>4720</v>
      </c>
      <c r="V11" s="111" t="s">
        <v>4721</v>
      </c>
      <c r="W11" s="110">
        <v>8</v>
      </c>
    </row>
    <row r="12" ht="15" spans="1:23">
      <c r="A12" s="93">
        <v>2.5</v>
      </c>
      <c r="B12" s="94">
        <v>313.849074</v>
      </c>
      <c r="C12" s="94">
        <v>313.849074</v>
      </c>
      <c r="D12" s="94">
        <v>313.849074</v>
      </c>
      <c r="E12" s="94">
        <v>313.849074</v>
      </c>
      <c r="F12" s="94">
        <v>369.878124</v>
      </c>
      <c r="G12" s="94">
        <v>374.360448</v>
      </c>
      <c r="H12" s="94">
        <v>439.674312</v>
      </c>
      <c r="I12" s="94">
        <v>313.208742</v>
      </c>
      <c r="J12" s="98"/>
      <c r="K12" s="98"/>
      <c r="L12" s="110"/>
      <c r="M12" s="111"/>
      <c r="N12" s="112"/>
      <c r="O12" s="110"/>
      <c r="P12" s="106"/>
      <c r="Q12" s="110"/>
      <c r="R12" s="111"/>
      <c r="S12" s="110"/>
      <c r="T12" s="106"/>
      <c r="U12" s="110"/>
      <c r="V12" s="111"/>
      <c r="W12" s="110"/>
    </row>
    <row r="13" ht="15" spans="1:23">
      <c r="A13" s="93">
        <v>3</v>
      </c>
      <c r="B13" s="94">
        <v>343.304346</v>
      </c>
      <c r="C13" s="94">
        <v>343.304346</v>
      </c>
      <c r="D13" s="94">
        <v>343.304346</v>
      </c>
      <c r="E13" s="94">
        <v>343.304346</v>
      </c>
      <c r="F13" s="94">
        <v>397.092234</v>
      </c>
      <c r="G13" s="94">
        <v>407.977878</v>
      </c>
      <c r="H13" s="94">
        <v>481.616058</v>
      </c>
      <c r="I13" s="94">
        <v>329.857374</v>
      </c>
      <c r="J13" s="98"/>
      <c r="K13" s="98"/>
      <c r="L13" s="113"/>
      <c r="M13" s="114"/>
      <c r="N13" s="114"/>
      <c r="O13" s="115"/>
      <c r="P13" s="106"/>
      <c r="Q13" s="115"/>
      <c r="R13" s="114"/>
      <c r="S13" s="115"/>
      <c r="T13" s="106"/>
      <c r="U13" s="115"/>
      <c r="V13" s="114"/>
      <c r="W13" s="115"/>
    </row>
    <row r="14" ht="15" spans="1:23">
      <c r="A14" s="93">
        <v>3.5</v>
      </c>
      <c r="B14" s="94">
        <v>371.79912</v>
      </c>
      <c r="C14" s="94">
        <v>371.79912</v>
      </c>
      <c r="D14" s="94">
        <v>371.79912</v>
      </c>
      <c r="E14" s="94">
        <v>371.79912</v>
      </c>
      <c r="F14" s="94">
        <v>423.345846</v>
      </c>
      <c r="G14" s="94">
        <v>433.270992</v>
      </c>
      <c r="H14" s="94">
        <v>523.237638</v>
      </c>
      <c r="I14" s="94">
        <v>346.506006</v>
      </c>
      <c r="J14" s="98"/>
      <c r="K14" s="98"/>
      <c r="L14" s="107" t="s">
        <v>4722</v>
      </c>
      <c r="M14" s="108" t="s">
        <v>4723</v>
      </c>
      <c r="N14" s="109"/>
      <c r="O14" s="107">
        <v>6</v>
      </c>
      <c r="P14" s="106"/>
      <c r="Q14" s="107" t="s">
        <v>4724</v>
      </c>
      <c r="R14" s="108" t="s">
        <v>4725</v>
      </c>
      <c r="S14" s="107">
        <v>7</v>
      </c>
      <c r="T14" s="106"/>
      <c r="U14" s="129" t="s">
        <v>4726</v>
      </c>
      <c r="V14" s="108" t="s">
        <v>4727</v>
      </c>
      <c r="W14" s="107">
        <v>8</v>
      </c>
    </row>
    <row r="15" ht="15" spans="1:23">
      <c r="A15" s="93">
        <v>4</v>
      </c>
      <c r="B15" s="94">
        <v>400.61406</v>
      </c>
      <c r="C15" s="94">
        <v>400.61406</v>
      </c>
      <c r="D15" s="94">
        <v>400.61406</v>
      </c>
      <c r="E15" s="94">
        <v>400.61406</v>
      </c>
      <c r="F15" s="94">
        <v>449.279292</v>
      </c>
      <c r="G15" s="94">
        <v>456.963276</v>
      </c>
      <c r="H15" s="94">
        <v>564.539052</v>
      </c>
      <c r="I15" s="94">
        <v>363.154638</v>
      </c>
      <c r="J15" s="98"/>
      <c r="K15" s="98"/>
      <c r="L15" s="122"/>
      <c r="M15" s="123"/>
      <c r="N15" s="124"/>
      <c r="O15" s="122"/>
      <c r="P15" s="106"/>
      <c r="Q15" s="122"/>
      <c r="R15" s="123"/>
      <c r="S15" s="122"/>
      <c r="T15" s="106"/>
      <c r="U15" s="131"/>
      <c r="V15" s="123"/>
      <c r="W15" s="122"/>
    </row>
    <row r="16" ht="15" spans="1:23">
      <c r="A16" s="93">
        <v>4.5</v>
      </c>
      <c r="B16" s="94">
        <v>428.468502</v>
      </c>
      <c r="C16" s="94">
        <v>428.468502</v>
      </c>
      <c r="D16" s="94">
        <v>428.468502</v>
      </c>
      <c r="E16" s="94">
        <v>428.468502</v>
      </c>
      <c r="F16" s="94">
        <v>475.532904</v>
      </c>
      <c r="G16" s="94">
        <v>481.616058</v>
      </c>
      <c r="H16" s="94">
        <v>604.879968</v>
      </c>
      <c r="I16" s="94">
        <v>379.80327</v>
      </c>
      <c r="J16" s="98"/>
      <c r="K16" s="98"/>
      <c r="L16" s="116"/>
      <c r="M16" s="117"/>
      <c r="N16" s="118"/>
      <c r="O16" s="106"/>
      <c r="P16" s="106"/>
      <c r="Q16" s="106"/>
      <c r="R16" s="117"/>
      <c r="S16" s="106"/>
      <c r="T16" s="106"/>
      <c r="U16" s="106"/>
      <c r="V16" s="117"/>
      <c r="W16" s="106"/>
    </row>
    <row r="17" ht="15" spans="1:23">
      <c r="A17" s="93">
        <v>5</v>
      </c>
      <c r="B17" s="94">
        <v>457.283442</v>
      </c>
      <c r="C17" s="94">
        <v>457.283442</v>
      </c>
      <c r="D17" s="94">
        <v>457.283442</v>
      </c>
      <c r="E17" s="94">
        <v>457.283442</v>
      </c>
      <c r="F17" s="94">
        <v>502.426848</v>
      </c>
      <c r="G17" s="94">
        <v>505.628508</v>
      </c>
      <c r="H17" s="94">
        <v>645.220884</v>
      </c>
      <c r="I17" s="94">
        <v>396.451902</v>
      </c>
      <c r="J17" s="98"/>
      <c r="K17" s="98"/>
      <c r="L17" s="110" t="s">
        <v>894</v>
      </c>
      <c r="M17" s="111" t="s">
        <v>4728</v>
      </c>
      <c r="N17" s="112"/>
      <c r="O17" s="121">
        <v>6</v>
      </c>
      <c r="P17" s="106"/>
      <c r="Q17" s="121" t="s">
        <v>4729</v>
      </c>
      <c r="R17" s="112" t="s">
        <v>4730</v>
      </c>
      <c r="S17" s="121">
        <v>7</v>
      </c>
      <c r="T17" s="106"/>
      <c r="U17" s="121" t="s">
        <v>4731</v>
      </c>
      <c r="V17" s="112" t="s">
        <v>4732</v>
      </c>
      <c r="W17" s="121">
        <v>8</v>
      </c>
    </row>
    <row r="18" ht="15" spans="1:23">
      <c r="A18" s="93">
        <v>5.5</v>
      </c>
      <c r="B18" s="94">
        <v>481.616058</v>
      </c>
      <c r="C18" s="94">
        <v>481.616058</v>
      </c>
      <c r="D18" s="94">
        <v>481.616058</v>
      </c>
      <c r="E18" s="94">
        <v>481.616058</v>
      </c>
      <c r="F18" s="94">
        <v>524.198136</v>
      </c>
      <c r="G18" s="94">
        <v>527.719962</v>
      </c>
      <c r="H18" s="94">
        <v>682.680306</v>
      </c>
      <c r="I18" s="94">
        <v>412.460202</v>
      </c>
      <c r="J18" s="98"/>
      <c r="K18" s="98"/>
      <c r="L18" s="113"/>
      <c r="M18" s="114"/>
      <c r="N18" s="114"/>
      <c r="O18" s="115"/>
      <c r="P18" s="106"/>
      <c r="Q18" s="115"/>
      <c r="R18" s="114"/>
      <c r="S18" s="115"/>
      <c r="T18" s="106"/>
      <c r="U18" s="115"/>
      <c r="V18" s="114"/>
      <c r="W18" s="115"/>
    </row>
    <row r="19" ht="15" spans="1:23">
      <c r="A19" s="93">
        <v>6</v>
      </c>
      <c r="B19" s="94">
        <v>499.86552</v>
      </c>
      <c r="C19" s="94">
        <v>499.86552</v>
      </c>
      <c r="D19" s="94">
        <v>499.86552</v>
      </c>
      <c r="E19" s="94">
        <v>499.86552</v>
      </c>
      <c r="F19" s="94">
        <v>546.609756</v>
      </c>
      <c r="G19" s="94">
        <v>549.171084</v>
      </c>
      <c r="H19" s="94">
        <v>718.538898</v>
      </c>
      <c r="I19" s="94">
        <v>428.468502</v>
      </c>
      <c r="J19" s="98"/>
      <c r="K19" s="98"/>
      <c r="L19" s="107" t="s">
        <v>4733</v>
      </c>
      <c r="M19" s="108" t="s">
        <v>4734</v>
      </c>
      <c r="N19" s="109"/>
      <c r="O19" s="107">
        <v>6</v>
      </c>
      <c r="P19" s="106"/>
      <c r="Q19" s="107" t="s">
        <v>4735</v>
      </c>
      <c r="R19" s="108" t="s">
        <v>4736</v>
      </c>
      <c r="S19" s="107">
        <v>7</v>
      </c>
      <c r="T19" s="106"/>
      <c r="U19" s="107" t="s">
        <v>4737</v>
      </c>
      <c r="V19" s="108" t="s">
        <v>4738</v>
      </c>
      <c r="W19" s="107">
        <v>8</v>
      </c>
    </row>
    <row r="20" ht="15" spans="1:23">
      <c r="A20" s="93">
        <v>6.5</v>
      </c>
      <c r="B20" s="94">
        <v>514.593156</v>
      </c>
      <c r="C20" s="94">
        <v>514.593156</v>
      </c>
      <c r="D20" s="94">
        <v>514.593156</v>
      </c>
      <c r="E20" s="94">
        <v>514.593156</v>
      </c>
      <c r="F20" s="94">
        <v>568.381044</v>
      </c>
      <c r="G20" s="94">
        <v>570.622206</v>
      </c>
      <c r="H20" s="94">
        <v>753.757158</v>
      </c>
      <c r="I20" s="94">
        <v>443.83647</v>
      </c>
      <c r="J20" s="98"/>
      <c r="K20" s="98"/>
      <c r="L20" s="122"/>
      <c r="M20" s="123"/>
      <c r="N20" s="124"/>
      <c r="O20" s="122"/>
      <c r="P20" s="106"/>
      <c r="Q20" s="122"/>
      <c r="R20" s="123"/>
      <c r="S20" s="122"/>
      <c r="T20" s="106"/>
      <c r="U20" s="122"/>
      <c r="V20" s="123"/>
      <c r="W20" s="122"/>
    </row>
    <row r="21" ht="15" spans="1:23">
      <c r="A21" s="93">
        <v>7</v>
      </c>
      <c r="B21" s="94">
        <v>529.320792</v>
      </c>
      <c r="C21" s="94">
        <v>529.320792</v>
      </c>
      <c r="D21" s="94">
        <v>529.320792</v>
      </c>
      <c r="E21" s="94">
        <v>529.320792</v>
      </c>
      <c r="F21" s="94">
        <v>589.832166</v>
      </c>
      <c r="G21" s="94">
        <v>592.073328</v>
      </c>
      <c r="H21" s="94">
        <v>790.256082</v>
      </c>
      <c r="I21" s="94">
        <v>460.164936</v>
      </c>
      <c r="J21" s="98"/>
      <c r="K21" s="98"/>
      <c r="L21" s="107" t="s">
        <v>901</v>
      </c>
      <c r="M21" s="108" t="s">
        <v>4297</v>
      </c>
      <c r="N21" s="109"/>
      <c r="O21" s="107">
        <v>6</v>
      </c>
      <c r="P21" s="106"/>
      <c r="Q21" s="107" t="s">
        <v>4739</v>
      </c>
      <c r="R21" s="108" t="s">
        <v>4740</v>
      </c>
      <c r="S21" s="107">
        <v>7</v>
      </c>
      <c r="T21" s="106"/>
      <c r="U21" s="107" t="s">
        <v>871</v>
      </c>
      <c r="V21" s="108" t="s">
        <v>3180</v>
      </c>
      <c r="W21" s="107">
        <v>8</v>
      </c>
    </row>
    <row r="22" ht="15" spans="1:23">
      <c r="A22" s="93">
        <v>7.5</v>
      </c>
      <c r="B22" s="94">
        <v>544.048428</v>
      </c>
      <c r="C22" s="94">
        <v>544.048428</v>
      </c>
      <c r="D22" s="94">
        <v>544.048428</v>
      </c>
      <c r="E22" s="94">
        <v>544.048428</v>
      </c>
      <c r="F22" s="94">
        <v>611.92362</v>
      </c>
      <c r="G22" s="94">
        <v>615.12528</v>
      </c>
      <c r="H22" s="94">
        <v>826.43484</v>
      </c>
      <c r="I22" s="94">
        <v>475.532904</v>
      </c>
      <c r="J22" s="98"/>
      <c r="K22" s="98"/>
      <c r="L22" s="122"/>
      <c r="M22" s="123"/>
      <c r="N22" s="124"/>
      <c r="O22" s="122"/>
      <c r="P22" s="106"/>
      <c r="Q22" s="122"/>
      <c r="R22" s="123"/>
      <c r="S22" s="122"/>
      <c r="T22" s="106"/>
      <c r="U22" s="122"/>
      <c r="V22" s="123"/>
      <c r="W22" s="122"/>
    </row>
    <row r="23" ht="15" spans="1:23">
      <c r="A23" s="93">
        <v>8</v>
      </c>
      <c r="B23" s="94">
        <v>561.337392</v>
      </c>
      <c r="C23" s="94">
        <v>561.337392</v>
      </c>
      <c r="D23" s="94">
        <v>561.337392</v>
      </c>
      <c r="E23" s="94">
        <v>561.337392</v>
      </c>
      <c r="F23" s="94">
        <v>633.054576</v>
      </c>
      <c r="G23" s="94">
        <v>637.857066</v>
      </c>
      <c r="H23" s="94">
        <v>855.569946</v>
      </c>
      <c r="I23" s="94">
        <v>496.66386</v>
      </c>
      <c r="J23" s="98"/>
      <c r="K23" s="98"/>
      <c r="L23" s="107" t="s">
        <v>905</v>
      </c>
      <c r="M23" s="108" t="s">
        <v>4636</v>
      </c>
      <c r="N23" s="109"/>
      <c r="O23" s="107">
        <v>6</v>
      </c>
      <c r="P23" s="106"/>
      <c r="Q23" s="107" t="s">
        <v>4741</v>
      </c>
      <c r="R23" s="108" t="s">
        <v>4742</v>
      </c>
      <c r="S23" s="107">
        <v>7</v>
      </c>
      <c r="T23" s="106"/>
      <c r="U23" s="107" t="s">
        <v>4743</v>
      </c>
      <c r="V23" s="108" t="s">
        <v>4744</v>
      </c>
      <c r="W23" s="107">
        <v>8</v>
      </c>
    </row>
    <row r="24" ht="15" spans="1:23">
      <c r="A24" s="93">
        <v>8.5</v>
      </c>
      <c r="B24" s="94">
        <v>579.266688</v>
      </c>
      <c r="C24" s="94">
        <v>579.266688</v>
      </c>
      <c r="D24" s="94">
        <v>579.266688</v>
      </c>
      <c r="E24" s="94">
        <v>579.266688</v>
      </c>
      <c r="F24" s="94">
        <v>654.185532</v>
      </c>
      <c r="G24" s="94">
        <v>662.509848</v>
      </c>
      <c r="H24" s="94">
        <v>890.147874</v>
      </c>
      <c r="I24" s="94">
        <v>516.193986</v>
      </c>
      <c r="J24" s="98"/>
      <c r="K24" s="98"/>
      <c r="L24" s="110"/>
      <c r="M24" s="111"/>
      <c r="N24" s="112"/>
      <c r="O24" s="110"/>
      <c r="P24" s="106"/>
      <c r="Q24" s="110"/>
      <c r="R24" s="111"/>
      <c r="S24" s="110"/>
      <c r="T24" s="106"/>
      <c r="U24" s="110"/>
      <c r="V24" s="111"/>
      <c r="W24" s="110"/>
    </row>
    <row r="25" ht="15" spans="1:23">
      <c r="A25" s="93">
        <v>9</v>
      </c>
      <c r="B25" s="94">
        <v>596.875818</v>
      </c>
      <c r="C25" s="94">
        <v>596.875818</v>
      </c>
      <c r="D25" s="94">
        <v>596.875818</v>
      </c>
      <c r="E25" s="94">
        <v>596.875818</v>
      </c>
      <c r="F25" s="94">
        <v>673.715658</v>
      </c>
      <c r="G25" s="94">
        <v>685.241634</v>
      </c>
      <c r="H25" s="94">
        <v>926.006466</v>
      </c>
      <c r="I25" s="94">
        <v>537.645108</v>
      </c>
      <c r="J25" s="98"/>
      <c r="K25" s="98"/>
      <c r="L25" s="113"/>
      <c r="M25" s="114"/>
      <c r="N25" s="114"/>
      <c r="O25" s="115"/>
      <c r="P25" s="106"/>
      <c r="Q25" s="115"/>
      <c r="R25" s="114"/>
      <c r="S25" s="115"/>
      <c r="T25" s="106"/>
      <c r="U25" s="115"/>
      <c r="V25" s="114"/>
      <c r="W25" s="115"/>
    </row>
    <row r="26" ht="15" spans="1:23">
      <c r="A26" s="93">
        <v>9.5</v>
      </c>
      <c r="B26" s="94">
        <v>614.805114</v>
      </c>
      <c r="C26" s="94">
        <v>614.805114</v>
      </c>
      <c r="D26" s="94">
        <v>614.805114</v>
      </c>
      <c r="E26" s="94">
        <v>614.805114</v>
      </c>
      <c r="F26" s="94">
        <v>692.605452</v>
      </c>
      <c r="G26" s="94">
        <v>710.534748</v>
      </c>
      <c r="H26" s="94">
        <v>961.865058</v>
      </c>
      <c r="I26" s="94">
        <v>557.4954</v>
      </c>
      <c r="J26" s="98"/>
      <c r="K26" s="98"/>
      <c r="L26" s="107" t="s">
        <v>914</v>
      </c>
      <c r="M26" s="108" t="s">
        <v>3627</v>
      </c>
      <c r="N26" s="109"/>
      <c r="O26" s="107">
        <v>6</v>
      </c>
      <c r="P26" s="106"/>
      <c r="Q26" s="107" t="s">
        <v>932</v>
      </c>
      <c r="R26" s="108" t="s">
        <v>3616</v>
      </c>
      <c r="S26" s="107">
        <v>7</v>
      </c>
      <c r="T26" s="106"/>
      <c r="U26" s="107" t="s">
        <v>4745</v>
      </c>
      <c r="V26" s="108" t="s">
        <v>4746</v>
      </c>
      <c r="W26" s="107">
        <v>8</v>
      </c>
    </row>
    <row r="27" ht="15" spans="1:23">
      <c r="A27" s="93">
        <v>10</v>
      </c>
      <c r="B27" s="94">
        <v>631.773912</v>
      </c>
      <c r="C27" s="94">
        <v>631.773912</v>
      </c>
      <c r="D27" s="94">
        <v>631.773912</v>
      </c>
      <c r="E27" s="94">
        <v>631.773912</v>
      </c>
      <c r="F27" s="94">
        <v>711.815412</v>
      </c>
      <c r="G27" s="94">
        <v>733.5867</v>
      </c>
      <c r="H27" s="94">
        <v>996.442986</v>
      </c>
      <c r="I27" s="94">
        <v>577.986024</v>
      </c>
      <c r="J27" s="98"/>
      <c r="K27" s="98"/>
      <c r="L27" s="122"/>
      <c r="M27" s="123"/>
      <c r="N27" s="124"/>
      <c r="O27" s="122"/>
      <c r="P27" s="106"/>
      <c r="Q27" s="122"/>
      <c r="R27" s="123"/>
      <c r="S27" s="122"/>
      <c r="T27" s="106"/>
      <c r="U27" s="122"/>
      <c r="V27" s="123"/>
      <c r="W27" s="122"/>
    </row>
    <row r="28" ht="15" spans="1:23">
      <c r="A28" s="93">
        <v>10.5</v>
      </c>
      <c r="B28" s="94">
        <v>661.54935</v>
      </c>
      <c r="C28" s="94">
        <v>661.54935</v>
      </c>
      <c r="D28" s="94">
        <v>661.54935</v>
      </c>
      <c r="E28" s="94">
        <v>661.54935</v>
      </c>
      <c r="F28" s="94">
        <v>731.665704</v>
      </c>
      <c r="G28" s="94">
        <v>756.318486</v>
      </c>
      <c r="H28" s="94">
        <v>1023.977262</v>
      </c>
      <c r="I28" s="94">
        <v>593.033826</v>
      </c>
      <c r="J28" s="98"/>
      <c r="K28" s="98"/>
      <c r="L28" s="107" t="s">
        <v>4747</v>
      </c>
      <c r="M28" s="108" t="s">
        <v>4748</v>
      </c>
      <c r="N28" s="109"/>
      <c r="O28" s="107">
        <v>6</v>
      </c>
      <c r="P28" s="106"/>
      <c r="Q28" s="107" t="s">
        <v>4749</v>
      </c>
      <c r="R28" s="108" t="s">
        <v>4750</v>
      </c>
      <c r="S28" s="107">
        <v>7</v>
      </c>
      <c r="T28" s="106"/>
      <c r="U28" s="107" t="s">
        <v>882</v>
      </c>
      <c r="V28" s="108" t="s">
        <v>3457</v>
      </c>
      <c r="W28" s="107">
        <v>8</v>
      </c>
    </row>
    <row r="29" ht="15" spans="1:23">
      <c r="A29" s="93">
        <v>11</v>
      </c>
      <c r="B29" s="94">
        <v>689.723958</v>
      </c>
      <c r="C29" s="94">
        <v>689.723958</v>
      </c>
      <c r="D29" s="94">
        <v>689.723958</v>
      </c>
      <c r="E29" s="94">
        <v>689.723958</v>
      </c>
      <c r="F29" s="94">
        <v>753.757158</v>
      </c>
      <c r="G29" s="94">
        <v>778.40994</v>
      </c>
      <c r="H29" s="94">
        <v>1050.55104</v>
      </c>
      <c r="I29" s="94">
        <v>608.081628</v>
      </c>
      <c r="J29" s="98"/>
      <c r="K29" s="98"/>
      <c r="L29" s="110"/>
      <c r="M29" s="111"/>
      <c r="N29" s="112"/>
      <c r="O29" s="110"/>
      <c r="P29" s="106"/>
      <c r="Q29" s="110"/>
      <c r="R29" s="111"/>
      <c r="S29" s="110"/>
      <c r="T29" s="106"/>
      <c r="U29" s="110"/>
      <c r="V29" s="111"/>
      <c r="W29" s="110"/>
    </row>
    <row r="30" ht="15" spans="1:23">
      <c r="A30" s="93">
        <v>11.5</v>
      </c>
      <c r="B30" s="94">
        <v>717.898566</v>
      </c>
      <c r="C30" s="94">
        <v>717.898566</v>
      </c>
      <c r="D30" s="94">
        <v>717.898566</v>
      </c>
      <c r="E30" s="94">
        <v>717.898566</v>
      </c>
      <c r="F30" s="94">
        <v>776.488944</v>
      </c>
      <c r="G30" s="94">
        <v>799.22073</v>
      </c>
      <c r="H30" s="94">
        <v>1078.085316</v>
      </c>
      <c r="I30" s="94">
        <v>622.809264</v>
      </c>
      <c r="J30" s="98"/>
      <c r="K30" s="98"/>
      <c r="L30" s="113"/>
      <c r="M30" s="114"/>
      <c r="N30" s="114"/>
      <c r="O30" s="115"/>
      <c r="P30" s="106"/>
      <c r="Q30" s="115"/>
      <c r="R30" s="114"/>
      <c r="S30" s="115"/>
      <c r="T30" s="106"/>
      <c r="U30" s="115"/>
      <c r="V30" s="114"/>
      <c r="W30" s="115"/>
    </row>
    <row r="31" ht="15" spans="1:23">
      <c r="A31" s="93">
        <v>12</v>
      </c>
      <c r="B31" s="94">
        <v>747.033672</v>
      </c>
      <c r="C31" s="94">
        <v>747.033672</v>
      </c>
      <c r="D31" s="94">
        <v>747.033672</v>
      </c>
      <c r="E31" s="94">
        <v>747.033672</v>
      </c>
      <c r="F31" s="94">
        <v>798.580398</v>
      </c>
      <c r="G31" s="94">
        <v>821.63235</v>
      </c>
      <c r="H31" s="94">
        <v>1104.659094</v>
      </c>
      <c r="I31" s="94">
        <v>637.216734</v>
      </c>
      <c r="J31" s="98"/>
      <c r="K31" s="98"/>
      <c r="L31" s="107" t="s">
        <v>4751</v>
      </c>
      <c r="M31" s="108" t="s">
        <v>4752</v>
      </c>
      <c r="N31" s="109"/>
      <c r="O31" s="107">
        <v>6</v>
      </c>
      <c r="P31" s="106"/>
      <c r="Q31" s="107" t="s">
        <v>4753</v>
      </c>
      <c r="R31" s="108" t="s">
        <v>4754</v>
      </c>
      <c r="S31" s="107">
        <v>7</v>
      </c>
      <c r="T31" s="106"/>
      <c r="U31" s="107" t="s">
        <v>948</v>
      </c>
      <c r="V31" s="108" t="s">
        <v>3494</v>
      </c>
      <c r="W31" s="107">
        <v>8</v>
      </c>
    </row>
    <row r="32" ht="15" spans="1:23">
      <c r="A32" s="93">
        <v>12.5</v>
      </c>
      <c r="B32" s="94">
        <v>774.888114</v>
      </c>
      <c r="C32" s="94">
        <v>774.888114</v>
      </c>
      <c r="D32" s="94">
        <v>774.888114</v>
      </c>
      <c r="E32" s="94">
        <v>774.888114</v>
      </c>
      <c r="F32" s="94">
        <v>821.312184</v>
      </c>
      <c r="G32" s="94">
        <v>844.04397</v>
      </c>
      <c r="H32" s="94">
        <v>1131.873204</v>
      </c>
      <c r="I32" s="94">
        <v>652.904868</v>
      </c>
      <c r="J32" s="98"/>
      <c r="K32" s="98"/>
      <c r="L32" s="122"/>
      <c r="M32" s="123"/>
      <c r="N32" s="124"/>
      <c r="O32" s="122"/>
      <c r="P32" s="106"/>
      <c r="Q32" s="122"/>
      <c r="R32" s="123"/>
      <c r="S32" s="122"/>
      <c r="T32" s="106"/>
      <c r="U32" s="122"/>
      <c r="V32" s="123"/>
      <c r="W32" s="122"/>
    </row>
    <row r="33" ht="15" spans="1:23">
      <c r="A33" s="93">
        <v>13</v>
      </c>
      <c r="B33" s="94">
        <v>785.133426</v>
      </c>
      <c r="C33" s="94">
        <v>785.133426</v>
      </c>
      <c r="D33" s="94">
        <v>785.133426</v>
      </c>
      <c r="E33" s="94">
        <v>785.133426</v>
      </c>
      <c r="F33" s="94">
        <v>844.684302</v>
      </c>
      <c r="G33" s="94">
        <v>865.174926</v>
      </c>
      <c r="H33" s="94">
        <v>1159.087314</v>
      </c>
      <c r="I33" s="94">
        <v>668.272836</v>
      </c>
      <c r="J33" s="98"/>
      <c r="K33" s="98"/>
      <c r="L33" s="107" t="s">
        <v>4755</v>
      </c>
      <c r="M33" s="108" t="s">
        <v>4756</v>
      </c>
      <c r="N33" s="109"/>
      <c r="O33" s="107">
        <v>6</v>
      </c>
      <c r="P33" s="117"/>
      <c r="Q33" s="117"/>
      <c r="R33" s="117"/>
      <c r="S33" s="117"/>
      <c r="T33" s="106"/>
      <c r="U33" s="107" t="s">
        <v>4757</v>
      </c>
      <c r="V33" s="108" t="s">
        <v>4758</v>
      </c>
      <c r="W33" s="107">
        <v>8</v>
      </c>
    </row>
    <row r="34" ht="15" spans="1:23">
      <c r="A34" s="93">
        <v>13.5</v>
      </c>
      <c r="B34" s="94">
        <v>795.698904</v>
      </c>
      <c r="C34" s="94">
        <v>795.698904</v>
      </c>
      <c r="D34" s="94">
        <v>795.698904</v>
      </c>
      <c r="E34" s="94">
        <v>795.698904</v>
      </c>
      <c r="F34" s="94">
        <v>866.775756</v>
      </c>
      <c r="G34" s="94">
        <v>887.26638</v>
      </c>
      <c r="H34" s="94">
        <v>1185.340926</v>
      </c>
      <c r="I34" s="94">
        <v>683.96097</v>
      </c>
      <c r="J34" s="98"/>
      <c r="K34" s="98"/>
      <c r="L34" s="122"/>
      <c r="M34" s="123"/>
      <c r="N34" s="124"/>
      <c r="O34" s="122"/>
      <c r="P34" s="106"/>
      <c r="Q34" s="117"/>
      <c r="R34" s="117"/>
      <c r="S34" s="117"/>
      <c r="T34" s="106"/>
      <c r="U34" s="122"/>
      <c r="V34" s="123"/>
      <c r="W34" s="122"/>
    </row>
    <row r="35" ht="15" spans="1:23">
      <c r="A35" s="93">
        <v>14</v>
      </c>
      <c r="B35" s="94">
        <v>805.944216</v>
      </c>
      <c r="C35" s="94">
        <v>805.944216</v>
      </c>
      <c r="D35" s="94">
        <v>805.944216</v>
      </c>
      <c r="E35" s="94">
        <v>805.944216</v>
      </c>
      <c r="F35" s="94">
        <v>886.946214</v>
      </c>
      <c r="G35" s="94">
        <v>908.397336</v>
      </c>
      <c r="H35" s="94">
        <v>1213.195368</v>
      </c>
      <c r="I35" s="94">
        <v>698.688606</v>
      </c>
      <c r="J35" s="98"/>
      <c r="K35" s="98"/>
      <c r="L35" s="107" t="s">
        <v>4759</v>
      </c>
      <c r="M35" s="108" t="s">
        <v>4760</v>
      </c>
      <c r="N35" s="109"/>
      <c r="O35" s="107">
        <v>6</v>
      </c>
      <c r="P35" s="117"/>
      <c r="Q35" s="117"/>
      <c r="R35" s="117"/>
      <c r="S35" s="117"/>
      <c r="T35" s="106"/>
      <c r="U35" s="107" t="s">
        <v>4761</v>
      </c>
      <c r="V35" s="108" t="s">
        <v>4762</v>
      </c>
      <c r="W35" s="107">
        <v>8</v>
      </c>
    </row>
    <row r="36" ht="15" spans="1:23">
      <c r="A36" s="93">
        <v>14.5</v>
      </c>
      <c r="B36" s="94">
        <v>815.869362</v>
      </c>
      <c r="C36" s="94">
        <v>815.869362</v>
      </c>
      <c r="D36" s="94">
        <v>815.869362</v>
      </c>
      <c r="E36" s="94">
        <v>815.869362</v>
      </c>
      <c r="F36" s="94">
        <v>907.436838</v>
      </c>
      <c r="G36" s="94">
        <v>929.528292</v>
      </c>
      <c r="H36" s="94">
        <v>1240.089312</v>
      </c>
      <c r="I36" s="94">
        <v>714.056574</v>
      </c>
      <c r="J36" s="98"/>
      <c r="K36" s="98"/>
      <c r="L36" s="110"/>
      <c r="M36" s="111"/>
      <c r="N36" s="112"/>
      <c r="O36" s="110"/>
      <c r="P36" s="117"/>
      <c r="Q36" s="117"/>
      <c r="R36" s="117"/>
      <c r="S36" s="117"/>
      <c r="T36" s="106"/>
      <c r="U36" s="110"/>
      <c r="V36" s="111"/>
      <c r="W36" s="110"/>
    </row>
    <row r="37" ht="15" spans="1:23">
      <c r="A37" s="93">
        <v>15</v>
      </c>
      <c r="B37" s="94">
        <v>827.075172</v>
      </c>
      <c r="C37" s="94">
        <v>827.075172</v>
      </c>
      <c r="D37" s="94">
        <v>827.075172</v>
      </c>
      <c r="E37" s="94">
        <v>827.075172</v>
      </c>
      <c r="F37" s="94">
        <v>927.927462</v>
      </c>
      <c r="G37" s="94">
        <v>951.29958</v>
      </c>
      <c r="H37" s="94">
        <v>1266.66309</v>
      </c>
      <c r="I37" s="94">
        <v>729.424542</v>
      </c>
      <c r="J37" s="98"/>
      <c r="K37" s="98"/>
      <c r="L37" s="113"/>
      <c r="M37" s="114"/>
      <c r="N37" s="114"/>
      <c r="O37" s="115"/>
      <c r="P37" s="117"/>
      <c r="Q37" s="117"/>
      <c r="R37" s="117"/>
      <c r="S37" s="117"/>
      <c r="T37" s="106"/>
      <c r="U37" s="115"/>
      <c r="V37" s="114"/>
      <c r="W37" s="115"/>
    </row>
    <row r="38" ht="15" spans="1:23">
      <c r="A38" s="93">
        <v>15.5</v>
      </c>
      <c r="B38" s="94">
        <v>853.008618</v>
      </c>
      <c r="C38" s="94">
        <v>853.008618</v>
      </c>
      <c r="D38" s="94">
        <v>853.008618</v>
      </c>
      <c r="E38" s="94">
        <v>853.008618</v>
      </c>
      <c r="F38" s="94">
        <v>948.418086</v>
      </c>
      <c r="G38" s="94">
        <v>969.549042</v>
      </c>
      <c r="H38" s="94">
        <v>1290.67554</v>
      </c>
      <c r="I38" s="94">
        <v>740.950518</v>
      </c>
      <c r="J38" s="98"/>
      <c r="K38" s="98"/>
      <c r="L38" s="110" t="s">
        <v>4763</v>
      </c>
      <c r="M38" s="108" t="s">
        <v>4764</v>
      </c>
      <c r="N38" s="109"/>
      <c r="O38" s="121">
        <v>6</v>
      </c>
      <c r="P38" s="117"/>
      <c r="Q38" s="117"/>
      <c r="R38" s="117"/>
      <c r="S38" s="117"/>
      <c r="T38" s="106"/>
      <c r="U38" s="121" t="s">
        <v>4765</v>
      </c>
      <c r="V38" s="112" t="s">
        <v>4766</v>
      </c>
      <c r="W38" s="121">
        <v>8</v>
      </c>
    </row>
    <row r="39" ht="15" spans="1:23">
      <c r="A39" s="93">
        <v>16</v>
      </c>
      <c r="B39" s="94">
        <v>878.942064</v>
      </c>
      <c r="C39" s="94">
        <v>878.942064</v>
      </c>
      <c r="D39" s="94">
        <v>878.942064</v>
      </c>
      <c r="E39" s="94">
        <v>878.942064</v>
      </c>
      <c r="F39" s="94">
        <v>966.987714</v>
      </c>
      <c r="G39" s="94">
        <v>988.759002</v>
      </c>
      <c r="H39" s="94">
        <v>1313.407326</v>
      </c>
      <c r="I39" s="94">
        <v>752.79666</v>
      </c>
      <c r="J39" s="98"/>
      <c r="K39" s="98"/>
      <c r="L39" s="113"/>
      <c r="M39" s="114"/>
      <c r="N39" s="114"/>
      <c r="O39" s="115"/>
      <c r="P39" s="117"/>
      <c r="Q39" s="117"/>
      <c r="R39" s="117"/>
      <c r="S39" s="117"/>
      <c r="T39" s="106"/>
      <c r="U39" s="115"/>
      <c r="V39" s="114"/>
      <c r="W39" s="115"/>
    </row>
    <row r="40" ht="15" spans="1:23">
      <c r="A40" s="93">
        <v>16.5</v>
      </c>
      <c r="B40" s="94">
        <v>904.555344</v>
      </c>
      <c r="C40" s="94">
        <v>904.555344</v>
      </c>
      <c r="D40" s="94">
        <v>904.555344</v>
      </c>
      <c r="E40" s="94">
        <v>904.555344</v>
      </c>
      <c r="F40" s="94">
        <v>979.474188</v>
      </c>
      <c r="G40" s="94">
        <v>1006.688298</v>
      </c>
      <c r="H40" s="94">
        <v>1337.09961</v>
      </c>
      <c r="I40" s="94">
        <v>770.085624</v>
      </c>
      <c r="J40" s="98"/>
      <c r="K40" s="98"/>
      <c r="L40" s="117"/>
      <c r="M40" s="117"/>
      <c r="N40" s="117"/>
      <c r="O40" s="117"/>
      <c r="P40" s="117"/>
      <c r="Q40" s="117"/>
      <c r="R40" s="117"/>
      <c r="S40" s="117"/>
      <c r="T40" s="106"/>
      <c r="U40" s="107" t="s">
        <v>907</v>
      </c>
      <c r="V40" s="108" t="s">
        <v>3454</v>
      </c>
      <c r="W40" s="107">
        <v>8</v>
      </c>
    </row>
    <row r="41" ht="15" spans="1:23">
      <c r="A41" s="93">
        <v>17</v>
      </c>
      <c r="B41" s="94">
        <v>930.168624</v>
      </c>
      <c r="C41" s="94">
        <v>930.168624</v>
      </c>
      <c r="D41" s="94">
        <v>930.168624</v>
      </c>
      <c r="E41" s="94">
        <v>930.168624</v>
      </c>
      <c r="F41" s="94">
        <v>993.561492</v>
      </c>
      <c r="G41" s="94">
        <v>1024.297428</v>
      </c>
      <c r="H41" s="94">
        <v>1359.831396</v>
      </c>
      <c r="I41" s="94">
        <v>787.374588</v>
      </c>
      <c r="J41" s="98"/>
      <c r="K41" s="98"/>
      <c r="L41" s="117"/>
      <c r="M41" s="117"/>
      <c r="N41" s="117"/>
      <c r="O41" s="117"/>
      <c r="P41" s="117"/>
      <c r="Q41" s="117"/>
      <c r="R41" s="117"/>
      <c r="S41" s="117"/>
      <c r="T41" s="106"/>
      <c r="U41" s="122"/>
      <c r="V41" s="123"/>
      <c r="W41" s="122"/>
    </row>
    <row r="42" ht="15" spans="1:23">
      <c r="A42" s="93">
        <v>17.5</v>
      </c>
      <c r="B42" s="94">
        <v>956.10207</v>
      </c>
      <c r="C42" s="94">
        <v>956.10207</v>
      </c>
      <c r="D42" s="94">
        <v>956.10207</v>
      </c>
      <c r="E42" s="94">
        <v>956.10207</v>
      </c>
      <c r="F42" s="94">
        <v>1007.008464</v>
      </c>
      <c r="G42" s="94">
        <v>1043.507388</v>
      </c>
      <c r="H42" s="94">
        <v>1382.563182</v>
      </c>
      <c r="I42" s="94">
        <v>805.303884</v>
      </c>
      <c r="J42" s="98"/>
      <c r="K42" s="98"/>
      <c r="L42" s="117"/>
      <c r="M42" s="117"/>
      <c r="N42" s="117"/>
      <c r="O42" s="117"/>
      <c r="P42" s="117"/>
      <c r="Q42" s="117"/>
      <c r="R42" s="117"/>
      <c r="S42" s="117"/>
      <c r="T42" s="106"/>
      <c r="U42" s="107" t="s">
        <v>4767</v>
      </c>
      <c r="V42" s="108" t="s">
        <v>4768</v>
      </c>
      <c r="W42" s="107">
        <v>8</v>
      </c>
    </row>
    <row r="43" ht="15" spans="1:23">
      <c r="A43" s="93">
        <v>18</v>
      </c>
      <c r="B43" s="94">
        <v>972.11037</v>
      </c>
      <c r="C43" s="94">
        <v>972.11037</v>
      </c>
      <c r="D43" s="94">
        <v>972.11037</v>
      </c>
      <c r="E43" s="94">
        <v>972.11037</v>
      </c>
      <c r="F43" s="94">
        <v>1021.095768</v>
      </c>
      <c r="G43" s="94">
        <v>1053.7527</v>
      </c>
      <c r="H43" s="94">
        <v>1387.045506</v>
      </c>
      <c r="I43" s="94">
        <v>805.944216</v>
      </c>
      <c r="J43" s="98"/>
      <c r="K43" s="98"/>
      <c r="L43" s="117"/>
      <c r="M43" s="117"/>
      <c r="N43" s="117"/>
      <c r="O43" s="117"/>
      <c r="P43" s="117"/>
      <c r="Q43" s="117"/>
      <c r="R43" s="117"/>
      <c r="S43" s="117"/>
      <c r="T43" s="106"/>
      <c r="U43" s="122"/>
      <c r="V43" s="123"/>
      <c r="W43" s="122"/>
    </row>
    <row r="44" ht="15" spans="1:23">
      <c r="A44" s="93">
        <v>18.5</v>
      </c>
      <c r="B44" s="94">
        <v>986.51784</v>
      </c>
      <c r="C44" s="94">
        <v>986.51784</v>
      </c>
      <c r="D44" s="94">
        <v>986.51784</v>
      </c>
      <c r="E44" s="94">
        <v>986.51784</v>
      </c>
      <c r="F44" s="94">
        <v>1034.862906</v>
      </c>
      <c r="G44" s="94">
        <v>1063.998012</v>
      </c>
      <c r="H44" s="94">
        <v>1389.606834</v>
      </c>
      <c r="I44" s="94">
        <v>807.545046</v>
      </c>
      <c r="J44" s="98"/>
      <c r="K44" s="98"/>
      <c r="L44" s="117"/>
      <c r="M44" s="117"/>
      <c r="N44" s="117"/>
      <c r="O44" s="117"/>
      <c r="P44" s="117"/>
      <c r="Q44" s="117"/>
      <c r="R44" s="117"/>
      <c r="S44" s="117"/>
      <c r="T44" s="106"/>
      <c r="U44" s="107" t="s">
        <v>912</v>
      </c>
      <c r="V44" s="108" t="s">
        <v>3450</v>
      </c>
      <c r="W44" s="107">
        <v>8</v>
      </c>
    </row>
    <row r="45" ht="15" spans="1:23">
      <c r="A45" s="93">
        <v>19</v>
      </c>
      <c r="B45" s="94">
        <v>1001.885808</v>
      </c>
      <c r="C45" s="94">
        <v>1001.885808</v>
      </c>
      <c r="D45" s="94">
        <v>1001.885808</v>
      </c>
      <c r="E45" s="94">
        <v>1001.885808</v>
      </c>
      <c r="F45" s="94">
        <v>1048.630044</v>
      </c>
      <c r="G45" s="94">
        <v>1072.642494</v>
      </c>
      <c r="H45" s="94">
        <v>1393.768992</v>
      </c>
      <c r="I45" s="94">
        <v>810.106374</v>
      </c>
      <c r="J45" s="98"/>
      <c r="K45" s="98"/>
      <c r="L45" s="117"/>
      <c r="M45" s="117"/>
      <c r="N45" s="117"/>
      <c r="O45" s="117"/>
      <c r="P45" s="117"/>
      <c r="Q45" s="117"/>
      <c r="R45" s="117"/>
      <c r="S45" s="117"/>
      <c r="T45" s="106"/>
      <c r="U45" s="122"/>
      <c r="V45" s="123"/>
      <c r="W45" s="122"/>
    </row>
    <row r="46" ht="15" spans="1:23">
      <c r="A46" s="93">
        <v>19.5</v>
      </c>
      <c r="B46" s="94">
        <v>1003.806804</v>
      </c>
      <c r="C46" s="94">
        <v>1003.806804</v>
      </c>
      <c r="D46" s="94">
        <v>1003.806804</v>
      </c>
      <c r="E46" s="94">
        <v>1003.806804</v>
      </c>
      <c r="F46" s="94">
        <v>1061.116518</v>
      </c>
      <c r="G46" s="94">
        <v>1082.887806</v>
      </c>
      <c r="H46" s="94">
        <v>1396.970652</v>
      </c>
      <c r="I46" s="94">
        <v>813.948366</v>
      </c>
      <c r="J46" s="98"/>
      <c r="K46" s="98"/>
      <c r="L46" s="117"/>
      <c r="M46" s="117"/>
      <c r="N46" s="117"/>
      <c r="O46" s="117"/>
      <c r="P46" s="117"/>
      <c r="Q46" s="117"/>
      <c r="R46" s="117"/>
      <c r="S46" s="117"/>
      <c r="T46" s="106"/>
      <c r="U46" s="129" t="s">
        <v>4769</v>
      </c>
      <c r="V46" s="108" t="s">
        <v>4770</v>
      </c>
      <c r="W46" s="107">
        <v>8</v>
      </c>
    </row>
    <row r="47" ht="15" spans="1:23">
      <c r="A47" s="93">
        <v>20</v>
      </c>
      <c r="B47" s="94">
        <v>1010.210124</v>
      </c>
      <c r="C47" s="94">
        <v>1010.210124</v>
      </c>
      <c r="D47" s="94">
        <v>1010.210124</v>
      </c>
      <c r="E47" s="94">
        <v>1010.210124</v>
      </c>
      <c r="F47" s="94">
        <v>1074.883656</v>
      </c>
      <c r="G47" s="94">
        <v>1089.611292</v>
      </c>
      <c r="H47" s="94">
        <v>1399.852146</v>
      </c>
      <c r="I47" s="94">
        <v>815.869362</v>
      </c>
      <c r="J47" s="98"/>
      <c r="K47" s="98"/>
      <c r="L47" s="117"/>
      <c r="M47" s="117"/>
      <c r="N47" s="117"/>
      <c r="O47" s="117"/>
      <c r="P47" s="117"/>
      <c r="Q47" s="117"/>
      <c r="R47" s="117"/>
      <c r="S47" s="117"/>
      <c r="T47" s="106"/>
      <c r="U47" s="131"/>
      <c r="V47" s="123"/>
      <c r="W47" s="122"/>
    </row>
    <row r="48" ht="15" spans="1:23">
      <c r="A48" s="95" t="s">
        <v>4771</v>
      </c>
      <c r="B48" s="95"/>
      <c r="C48" s="95"/>
      <c r="D48" s="95"/>
      <c r="E48" s="95"/>
      <c r="F48" s="95"/>
      <c r="G48" s="95"/>
      <c r="H48" s="95"/>
      <c r="I48" s="125"/>
      <c r="J48" s="98"/>
      <c r="K48" s="98"/>
      <c r="L48" s="117"/>
      <c r="M48" s="117"/>
      <c r="N48" s="117"/>
      <c r="O48" s="117"/>
      <c r="P48" s="117"/>
      <c r="Q48" s="117"/>
      <c r="R48" s="117"/>
      <c r="S48" s="117"/>
      <c r="T48" s="106"/>
      <c r="U48" s="107" t="s">
        <v>4772</v>
      </c>
      <c r="V48" s="108" t="s">
        <v>4773</v>
      </c>
      <c r="W48" s="107">
        <v>8</v>
      </c>
    </row>
    <row r="49" ht="15" spans="1:23">
      <c r="A49" s="96" t="s">
        <v>4202</v>
      </c>
      <c r="B49" s="97">
        <v>43.956</v>
      </c>
      <c r="C49" s="97">
        <v>43.956</v>
      </c>
      <c r="D49" s="97">
        <v>43.956</v>
      </c>
      <c r="E49" s="97">
        <v>43.956</v>
      </c>
      <c r="F49" s="97">
        <v>44.766</v>
      </c>
      <c r="G49" s="97">
        <v>45.522</v>
      </c>
      <c r="H49" s="97">
        <v>57.618</v>
      </c>
      <c r="I49" s="97">
        <v>35.388</v>
      </c>
      <c r="J49" s="98"/>
      <c r="K49" s="98"/>
      <c r="L49" s="117"/>
      <c r="M49" s="117"/>
      <c r="N49" s="117"/>
      <c r="O49" s="117"/>
      <c r="P49" s="117"/>
      <c r="Q49" s="117"/>
      <c r="R49" s="117"/>
      <c r="S49" s="117"/>
      <c r="T49" s="106"/>
      <c r="U49" s="122"/>
      <c r="V49" s="123"/>
      <c r="W49" s="122"/>
    </row>
    <row r="50" ht="15" spans="1:23">
      <c r="A50" s="96" t="s">
        <v>3681</v>
      </c>
      <c r="B50" s="97">
        <v>19.341</v>
      </c>
      <c r="C50" s="97">
        <v>19.341</v>
      </c>
      <c r="D50" s="97">
        <v>19.341</v>
      </c>
      <c r="E50" s="97">
        <v>19.341</v>
      </c>
      <c r="F50" s="97">
        <v>18.963</v>
      </c>
      <c r="G50" s="97">
        <v>18.963</v>
      </c>
      <c r="H50" s="97">
        <v>45.738</v>
      </c>
      <c r="I50" s="97">
        <v>14.949</v>
      </c>
      <c r="J50" s="98"/>
      <c r="K50" s="98"/>
      <c r="L50" s="117"/>
      <c r="M50" s="117"/>
      <c r="N50" s="117"/>
      <c r="O50" s="117"/>
      <c r="P50" s="117"/>
      <c r="Q50" s="117"/>
      <c r="R50" s="117"/>
      <c r="S50" s="117"/>
      <c r="T50" s="106"/>
      <c r="U50" s="129" t="s">
        <v>4774</v>
      </c>
      <c r="V50" s="108" t="s">
        <v>4775</v>
      </c>
      <c r="W50" s="107">
        <v>8</v>
      </c>
    </row>
    <row r="51" ht="15" spans="1:23">
      <c r="A51" s="96" t="s">
        <v>792</v>
      </c>
      <c r="B51" s="97">
        <v>19.341</v>
      </c>
      <c r="C51" s="97">
        <v>19.341</v>
      </c>
      <c r="D51" s="97">
        <v>19.341</v>
      </c>
      <c r="E51" s="97">
        <v>19.341</v>
      </c>
      <c r="F51" s="97">
        <v>18.954</v>
      </c>
      <c r="G51" s="97">
        <v>18.954</v>
      </c>
      <c r="H51" s="97">
        <v>44.352</v>
      </c>
      <c r="I51" s="97">
        <v>14.472</v>
      </c>
      <c r="J51" s="98"/>
      <c r="K51" s="98"/>
      <c r="L51" s="117"/>
      <c r="M51" s="117"/>
      <c r="N51" s="117"/>
      <c r="O51" s="117"/>
      <c r="P51" s="117"/>
      <c r="Q51" s="117"/>
      <c r="R51" s="117"/>
      <c r="S51" s="117"/>
      <c r="T51" s="106"/>
      <c r="U51" s="131"/>
      <c r="V51" s="123"/>
      <c r="W51" s="122"/>
    </row>
    <row r="52" ht="15" spans="1:23">
      <c r="A52" s="96" t="s">
        <v>793</v>
      </c>
      <c r="B52" s="97">
        <v>19.35</v>
      </c>
      <c r="C52" s="97">
        <v>19.35</v>
      </c>
      <c r="D52" s="97">
        <v>19.35</v>
      </c>
      <c r="E52" s="97">
        <v>19.35</v>
      </c>
      <c r="F52" s="97">
        <v>18.954</v>
      </c>
      <c r="G52" s="97">
        <v>18.954</v>
      </c>
      <c r="H52" s="97">
        <v>38.61</v>
      </c>
      <c r="I52" s="97">
        <v>14.283</v>
      </c>
      <c r="J52" s="98"/>
      <c r="K52" s="98"/>
      <c r="L52" s="117"/>
      <c r="M52" s="117"/>
      <c r="N52" s="117"/>
      <c r="O52" s="117"/>
      <c r="P52" s="117"/>
      <c r="Q52" s="117"/>
      <c r="R52" s="117"/>
      <c r="S52" s="117"/>
      <c r="T52" s="106"/>
      <c r="U52" s="107" t="s">
        <v>4776</v>
      </c>
      <c r="V52" s="108" t="s">
        <v>4777</v>
      </c>
      <c r="W52" s="107">
        <v>8</v>
      </c>
    </row>
    <row r="53" ht="15" spans="1:23">
      <c r="A53" s="96" t="s">
        <v>257</v>
      </c>
      <c r="B53" s="97">
        <v>19.341</v>
      </c>
      <c r="C53" s="97">
        <v>19.341</v>
      </c>
      <c r="D53" s="97">
        <v>19.341</v>
      </c>
      <c r="E53" s="97">
        <v>19.341</v>
      </c>
      <c r="F53" s="97">
        <v>18.954</v>
      </c>
      <c r="G53" s="97">
        <v>18.954</v>
      </c>
      <c r="H53" s="97">
        <v>35.442</v>
      </c>
      <c r="I53" s="97">
        <v>14.283</v>
      </c>
      <c r="J53" s="98"/>
      <c r="K53" s="98"/>
      <c r="L53" s="117"/>
      <c r="M53" s="117"/>
      <c r="N53" s="117"/>
      <c r="O53" s="117"/>
      <c r="P53" s="117"/>
      <c r="Q53" s="117"/>
      <c r="R53" s="117"/>
      <c r="S53" s="117"/>
      <c r="T53" s="106"/>
      <c r="U53" s="122"/>
      <c r="V53" s="123"/>
      <c r="W53" s="122"/>
    </row>
    <row r="54" ht="15" spans="1:23">
      <c r="A54" s="96" t="s">
        <v>4238</v>
      </c>
      <c r="B54" s="97">
        <v>19.341</v>
      </c>
      <c r="C54" s="97">
        <v>19.341</v>
      </c>
      <c r="D54" s="97">
        <v>19.341</v>
      </c>
      <c r="E54" s="97">
        <v>19.341</v>
      </c>
      <c r="F54" s="97">
        <v>18.954</v>
      </c>
      <c r="G54" s="97">
        <v>18.954</v>
      </c>
      <c r="H54" s="97">
        <v>35.442</v>
      </c>
      <c r="I54" s="97">
        <v>14.283</v>
      </c>
      <c r="J54" s="98"/>
      <c r="K54" s="98"/>
      <c r="L54" s="117"/>
      <c r="M54" s="117"/>
      <c r="N54" s="117"/>
      <c r="O54" s="117"/>
      <c r="P54" s="117"/>
      <c r="Q54" s="117"/>
      <c r="R54" s="117"/>
      <c r="S54" s="117"/>
      <c r="T54" s="106"/>
      <c r="U54" s="107" t="s">
        <v>4778</v>
      </c>
      <c r="V54" s="108" t="s">
        <v>4779</v>
      </c>
      <c r="W54" s="107">
        <v>8</v>
      </c>
    </row>
    <row r="55" ht="15" spans="1:23">
      <c r="A55" s="96" t="s">
        <v>4441</v>
      </c>
      <c r="B55" s="97">
        <v>19.341</v>
      </c>
      <c r="C55" s="97">
        <v>19.341</v>
      </c>
      <c r="D55" s="97">
        <v>19.341</v>
      </c>
      <c r="E55" s="97">
        <v>19.341</v>
      </c>
      <c r="F55" s="97">
        <v>18.954</v>
      </c>
      <c r="G55" s="97">
        <v>18.954</v>
      </c>
      <c r="H55" s="97">
        <v>35.442</v>
      </c>
      <c r="I55" s="97">
        <v>14.193</v>
      </c>
      <c r="J55" s="98"/>
      <c r="K55" s="98"/>
      <c r="L55" s="117"/>
      <c r="M55" s="117"/>
      <c r="N55" s="117"/>
      <c r="O55" s="117"/>
      <c r="P55" s="117"/>
      <c r="Q55" s="117"/>
      <c r="R55" s="117"/>
      <c r="S55" s="117"/>
      <c r="T55" s="106"/>
      <c r="U55" s="122"/>
      <c r="V55" s="123"/>
      <c r="W55" s="122"/>
    </row>
    <row r="56" spans="1:23">
      <c r="A56" s="98"/>
      <c r="B56" s="98"/>
      <c r="C56" s="98"/>
      <c r="D56" s="98"/>
      <c r="E56" s="98"/>
      <c r="F56" s="98"/>
      <c r="G56" s="98"/>
      <c r="H56" s="98"/>
      <c r="I56" s="126"/>
      <c r="J56" s="98"/>
      <c r="K56" s="98"/>
      <c r="L56" s="117"/>
      <c r="M56" s="117"/>
      <c r="N56" s="117"/>
      <c r="O56" s="117"/>
      <c r="P56" s="117"/>
      <c r="Q56" s="117"/>
      <c r="R56" s="117"/>
      <c r="S56" s="117"/>
      <c r="T56" s="106"/>
      <c r="U56" s="107" t="s">
        <v>4780</v>
      </c>
      <c r="V56" s="108" t="s">
        <v>4781</v>
      </c>
      <c r="W56" s="107">
        <v>8</v>
      </c>
    </row>
    <row r="57" ht="15" spans="1:23">
      <c r="A57" s="98"/>
      <c r="B57" s="98"/>
      <c r="C57" s="98"/>
      <c r="D57" s="98"/>
      <c r="E57" s="98"/>
      <c r="F57" s="98"/>
      <c r="G57" s="98"/>
      <c r="H57" s="98"/>
      <c r="I57" s="98"/>
      <c r="J57" s="98"/>
      <c r="K57" s="98"/>
      <c r="L57" s="117"/>
      <c r="M57" s="117"/>
      <c r="N57" s="117"/>
      <c r="O57" s="117"/>
      <c r="P57" s="117"/>
      <c r="Q57" s="117"/>
      <c r="R57" s="117"/>
      <c r="S57" s="117"/>
      <c r="T57" s="106"/>
      <c r="U57" s="122"/>
      <c r="V57" s="123"/>
      <c r="W57" s="122"/>
    </row>
    <row r="58" spans="1:23">
      <c r="A58" s="98"/>
      <c r="B58" s="98"/>
      <c r="C58" s="98"/>
      <c r="D58" s="98"/>
      <c r="E58" s="98"/>
      <c r="F58" s="98"/>
      <c r="G58" s="98"/>
      <c r="H58" s="98"/>
      <c r="I58" s="98"/>
      <c r="J58" s="98"/>
      <c r="K58" s="98"/>
      <c r="L58" s="117"/>
      <c r="M58" s="117"/>
      <c r="N58" s="117"/>
      <c r="O58" s="117"/>
      <c r="P58" s="117"/>
      <c r="Q58" s="117"/>
      <c r="R58" s="117"/>
      <c r="S58" s="117"/>
      <c r="T58" s="106"/>
      <c r="U58" s="107" t="s">
        <v>4782</v>
      </c>
      <c r="V58" s="108" t="s">
        <v>4783</v>
      </c>
      <c r="W58" s="107">
        <v>8</v>
      </c>
    </row>
    <row r="59" ht="15" spans="1:23">
      <c r="A59" s="98"/>
      <c r="B59" s="98"/>
      <c r="C59" s="98"/>
      <c r="D59" s="98"/>
      <c r="E59" s="98"/>
      <c r="F59" s="98"/>
      <c r="G59" s="98"/>
      <c r="H59" s="98"/>
      <c r="I59" s="98"/>
      <c r="J59" s="98"/>
      <c r="K59" s="98"/>
      <c r="L59" s="117"/>
      <c r="M59" s="117"/>
      <c r="N59" s="117"/>
      <c r="O59" s="117"/>
      <c r="P59" s="117"/>
      <c r="Q59" s="117"/>
      <c r="R59" s="117"/>
      <c r="S59" s="117"/>
      <c r="T59" s="106"/>
      <c r="U59" s="122"/>
      <c r="V59" s="123"/>
      <c r="W59" s="122"/>
    </row>
    <row r="60" spans="1:23">
      <c r="A60" s="98"/>
      <c r="B60" s="98"/>
      <c r="C60" s="98"/>
      <c r="D60" s="98"/>
      <c r="E60" s="98"/>
      <c r="F60" s="98"/>
      <c r="G60" s="98"/>
      <c r="H60" s="98"/>
      <c r="I60" s="98"/>
      <c r="J60" s="98"/>
      <c r="K60" s="98"/>
      <c r="L60" s="117"/>
      <c r="M60" s="117"/>
      <c r="N60" s="117"/>
      <c r="O60" s="117"/>
      <c r="P60" s="117"/>
      <c r="Q60" s="117"/>
      <c r="R60" s="117"/>
      <c r="S60" s="117"/>
      <c r="T60" s="106"/>
      <c r="U60" s="107" t="s">
        <v>2529</v>
      </c>
      <c r="V60" s="108" t="s">
        <v>4642</v>
      </c>
      <c r="W60" s="107">
        <v>8</v>
      </c>
    </row>
    <row r="61" ht="15" spans="1:23">
      <c r="A61" s="98"/>
      <c r="B61" s="98"/>
      <c r="C61" s="98"/>
      <c r="D61" s="98"/>
      <c r="E61" s="98"/>
      <c r="F61" s="98"/>
      <c r="G61" s="98"/>
      <c r="H61" s="98"/>
      <c r="I61" s="98"/>
      <c r="J61" s="98"/>
      <c r="K61" s="98"/>
      <c r="L61" s="117"/>
      <c r="M61" s="117"/>
      <c r="N61" s="117"/>
      <c r="O61" s="117"/>
      <c r="P61" s="117"/>
      <c r="Q61" s="117"/>
      <c r="R61" s="117"/>
      <c r="S61" s="117"/>
      <c r="T61" s="106"/>
      <c r="U61" s="122"/>
      <c r="V61" s="123"/>
      <c r="W61" s="122"/>
    </row>
    <row r="62" spans="1:23">
      <c r="A62" s="98"/>
      <c r="B62" s="98"/>
      <c r="C62" s="98"/>
      <c r="D62" s="98"/>
      <c r="E62" s="98"/>
      <c r="F62" s="98"/>
      <c r="G62" s="98"/>
      <c r="H62" s="98"/>
      <c r="I62" s="98"/>
      <c r="J62" s="98"/>
      <c r="K62" s="98"/>
      <c r="L62" s="117"/>
      <c r="M62" s="117"/>
      <c r="N62" s="117"/>
      <c r="O62" s="117"/>
      <c r="P62" s="117"/>
      <c r="Q62" s="117"/>
      <c r="R62" s="117"/>
      <c r="S62" s="117"/>
      <c r="T62" s="106"/>
      <c r="U62" s="107" t="s">
        <v>930</v>
      </c>
      <c r="V62" s="108" t="s">
        <v>3010</v>
      </c>
      <c r="W62" s="107">
        <v>8</v>
      </c>
    </row>
    <row r="63" ht="15" spans="1:23">
      <c r="A63" s="98"/>
      <c r="B63" s="98"/>
      <c r="C63" s="98"/>
      <c r="D63" s="98"/>
      <c r="E63" s="98"/>
      <c r="F63" s="98"/>
      <c r="G63" s="98"/>
      <c r="H63" s="98"/>
      <c r="I63" s="98"/>
      <c r="J63" s="98"/>
      <c r="K63" s="98"/>
      <c r="L63" s="117"/>
      <c r="M63" s="117"/>
      <c r="N63" s="117"/>
      <c r="O63" s="117"/>
      <c r="P63" s="117"/>
      <c r="Q63" s="117"/>
      <c r="R63" s="117"/>
      <c r="S63" s="117"/>
      <c r="T63" s="106"/>
      <c r="U63" s="122"/>
      <c r="V63" s="123"/>
      <c r="W63" s="122"/>
    </row>
    <row r="64" spans="1:23">
      <c r="A64" s="98"/>
      <c r="B64" s="98"/>
      <c r="C64" s="98"/>
      <c r="D64" s="98"/>
      <c r="E64" s="98"/>
      <c r="F64" s="98"/>
      <c r="G64" s="98"/>
      <c r="H64" s="98"/>
      <c r="I64" s="98"/>
      <c r="J64" s="98"/>
      <c r="K64" s="98"/>
      <c r="L64" s="117"/>
      <c r="M64" s="117"/>
      <c r="N64" s="117"/>
      <c r="O64" s="117"/>
      <c r="P64" s="117"/>
      <c r="Q64" s="117"/>
      <c r="R64" s="117"/>
      <c r="S64" s="117"/>
      <c r="T64" s="106"/>
      <c r="U64" s="107" t="s">
        <v>4784</v>
      </c>
      <c r="V64" s="108" t="s">
        <v>4643</v>
      </c>
      <c r="W64" s="107">
        <v>8</v>
      </c>
    </row>
    <row r="65" ht="15" spans="1:23">
      <c r="A65" s="132"/>
      <c r="B65" s="132"/>
      <c r="C65" s="132"/>
      <c r="D65" s="132"/>
      <c r="E65" s="132"/>
      <c r="F65" s="132"/>
      <c r="G65" s="132"/>
      <c r="H65" s="132"/>
      <c r="I65" s="132"/>
      <c r="J65" s="132"/>
      <c r="K65" s="132"/>
      <c r="L65" s="117"/>
      <c r="M65" s="117"/>
      <c r="N65" s="117"/>
      <c r="O65" s="117"/>
      <c r="P65" s="117"/>
      <c r="Q65" s="117"/>
      <c r="R65" s="117"/>
      <c r="S65" s="117"/>
      <c r="T65" s="106"/>
      <c r="U65" s="122"/>
      <c r="V65" s="123"/>
      <c r="W65" s="122"/>
    </row>
    <row r="66" spans="1:23">
      <c r="A66" s="132"/>
      <c r="B66" s="132"/>
      <c r="C66" s="132"/>
      <c r="D66" s="132"/>
      <c r="E66" s="132"/>
      <c r="F66" s="132"/>
      <c r="G66" s="132"/>
      <c r="H66" s="132"/>
      <c r="I66" s="132"/>
      <c r="J66" s="132"/>
      <c r="K66" s="132"/>
      <c r="L66" s="117"/>
      <c r="M66" s="117"/>
      <c r="N66" s="117"/>
      <c r="O66" s="117"/>
      <c r="P66" s="117"/>
      <c r="Q66" s="117"/>
      <c r="R66" s="117"/>
      <c r="S66" s="117"/>
      <c r="T66" s="106"/>
      <c r="U66" s="107" t="s">
        <v>1314</v>
      </c>
      <c r="V66" s="108" t="s">
        <v>3527</v>
      </c>
      <c r="W66" s="107">
        <v>8</v>
      </c>
    </row>
    <row r="67" ht="15" spans="1:23">
      <c r="A67" s="132"/>
      <c r="B67" s="132"/>
      <c r="C67" s="132"/>
      <c r="D67" s="132"/>
      <c r="E67" s="132"/>
      <c r="F67" s="132"/>
      <c r="G67" s="132"/>
      <c r="H67" s="132"/>
      <c r="I67" s="132"/>
      <c r="J67" s="132"/>
      <c r="K67" s="132"/>
      <c r="L67" s="117"/>
      <c r="M67" s="117"/>
      <c r="N67" s="117"/>
      <c r="O67" s="117"/>
      <c r="P67" s="117"/>
      <c r="Q67" s="117"/>
      <c r="R67" s="117"/>
      <c r="S67" s="117"/>
      <c r="T67" s="106"/>
      <c r="U67" s="122"/>
      <c r="V67" s="123"/>
      <c r="W67" s="122"/>
    </row>
    <row r="68" spans="1:23">
      <c r="A68" s="132"/>
      <c r="B68" s="132"/>
      <c r="C68" s="132"/>
      <c r="D68" s="132"/>
      <c r="E68" s="132"/>
      <c r="F68" s="132"/>
      <c r="G68" s="132"/>
      <c r="H68" s="132"/>
      <c r="I68" s="132"/>
      <c r="J68" s="132"/>
      <c r="K68" s="132"/>
      <c r="L68" s="117"/>
      <c r="M68" s="117"/>
      <c r="N68" s="117"/>
      <c r="O68" s="117"/>
      <c r="P68" s="117"/>
      <c r="Q68" s="117"/>
      <c r="R68" s="117"/>
      <c r="S68" s="117"/>
      <c r="T68" s="106"/>
      <c r="U68" s="107" t="s">
        <v>934</v>
      </c>
      <c r="V68" s="108" t="s">
        <v>3448</v>
      </c>
      <c r="W68" s="107">
        <v>8</v>
      </c>
    </row>
    <row r="69" ht="15" spans="1:23">
      <c r="A69" s="132"/>
      <c r="B69" s="132"/>
      <c r="C69" s="132"/>
      <c r="D69" s="132"/>
      <c r="E69" s="132"/>
      <c r="F69" s="132"/>
      <c r="G69" s="132"/>
      <c r="H69" s="132"/>
      <c r="I69" s="132"/>
      <c r="J69" s="132"/>
      <c r="K69" s="132"/>
      <c r="L69" s="117"/>
      <c r="M69" s="117"/>
      <c r="N69" s="117"/>
      <c r="O69" s="117"/>
      <c r="P69" s="117"/>
      <c r="Q69" s="117"/>
      <c r="R69" s="117"/>
      <c r="S69" s="117"/>
      <c r="T69" s="106"/>
      <c r="U69" s="122"/>
      <c r="V69" s="123"/>
      <c r="W69" s="122"/>
    </row>
    <row r="70" spans="1:23">
      <c r="A70" s="132"/>
      <c r="B70" s="132"/>
      <c r="C70" s="132"/>
      <c r="D70" s="132"/>
      <c r="E70" s="132"/>
      <c r="F70" s="132"/>
      <c r="G70" s="132"/>
      <c r="H70" s="132"/>
      <c r="I70" s="132"/>
      <c r="J70" s="132"/>
      <c r="K70" s="132"/>
      <c r="L70" s="117"/>
      <c r="M70" s="117"/>
      <c r="N70" s="117"/>
      <c r="O70" s="117"/>
      <c r="P70" s="117"/>
      <c r="Q70" s="117"/>
      <c r="R70" s="117"/>
      <c r="S70" s="117"/>
      <c r="T70" s="106"/>
      <c r="U70" s="107" t="s">
        <v>936</v>
      </c>
      <c r="V70" s="108" t="s">
        <v>3459</v>
      </c>
      <c r="W70" s="107">
        <v>8</v>
      </c>
    </row>
    <row r="71" ht="15" spans="1:23">
      <c r="A71" s="132"/>
      <c r="B71" s="132"/>
      <c r="C71" s="132"/>
      <c r="D71" s="132"/>
      <c r="E71" s="132"/>
      <c r="F71" s="132"/>
      <c r="G71" s="132"/>
      <c r="H71" s="132"/>
      <c r="I71" s="132"/>
      <c r="J71" s="132"/>
      <c r="K71" s="132"/>
      <c r="L71" s="117"/>
      <c r="M71" s="117"/>
      <c r="N71" s="117"/>
      <c r="O71" s="117"/>
      <c r="P71" s="117"/>
      <c r="Q71" s="117"/>
      <c r="R71" s="117"/>
      <c r="S71" s="117"/>
      <c r="T71" s="106"/>
      <c r="U71" s="122"/>
      <c r="V71" s="123"/>
      <c r="W71" s="122"/>
    </row>
    <row r="72" spans="1:23">
      <c r="A72" s="132"/>
      <c r="B72" s="132"/>
      <c r="C72" s="132"/>
      <c r="D72" s="132"/>
      <c r="E72" s="132"/>
      <c r="F72" s="132"/>
      <c r="G72" s="132"/>
      <c r="H72" s="132"/>
      <c r="I72" s="132"/>
      <c r="J72" s="132"/>
      <c r="K72" s="132"/>
      <c r="L72" s="117"/>
      <c r="M72" s="117"/>
      <c r="N72" s="117"/>
      <c r="O72" s="117"/>
      <c r="P72" s="117"/>
      <c r="Q72" s="117"/>
      <c r="R72" s="117"/>
      <c r="S72" s="117"/>
      <c r="T72" s="106"/>
      <c r="U72" s="107" t="s">
        <v>4785</v>
      </c>
      <c r="V72" s="108" t="s">
        <v>4786</v>
      </c>
      <c r="W72" s="107">
        <v>8</v>
      </c>
    </row>
    <row r="73" ht="15" spans="1:23">
      <c r="A73" s="132"/>
      <c r="B73" s="132"/>
      <c r="C73" s="132"/>
      <c r="D73" s="132"/>
      <c r="E73" s="132"/>
      <c r="F73" s="132"/>
      <c r="G73" s="132"/>
      <c r="H73" s="132"/>
      <c r="I73" s="132"/>
      <c r="J73" s="132"/>
      <c r="K73" s="132"/>
      <c r="L73" s="117"/>
      <c r="M73" s="117"/>
      <c r="N73" s="117"/>
      <c r="O73" s="117"/>
      <c r="P73" s="117"/>
      <c r="Q73" s="117"/>
      <c r="R73" s="117"/>
      <c r="S73" s="117"/>
      <c r="T73" s="106"/>
      <c r="U73" s="122"/>
      <c r="V73" s="123"/>
      <c r="W73" s="122"/>
    </row>
    <row r="74" spans="1:23">
      <c r="A74" s="132"/>
      <c r="B74" s="132"/>
      <c r="C74" s="132"/>
      <c r="D74" s="132"/>
      <c r="E74" s="132"/>
      <c r="F74" s="132"/>
      <c r="G74" s="132"/>
      <c r="H74" s="132"/>
      <c r="I74" s="132"/>
      <c r="J74" s="132"/>
      <c r="K74" s="132"/>
      <c r="L74" s="117"/>
      <c r="M74" s="117"/>
      <c r="N74" s="117"/>
      <c r="O74" s="117"/>
      <c r="P74" s="117"/>
      <c r="Q74" s="117"/>
      <c r="R74" s="117"/>
      <c r="S74" s="117"/>
      <c r="T74" s="106"/>
      <c r="U74" s="107" t="s">
        <v>4787</v>
      </c>
      <c r="V74" s="108" t="s">
        <v>4788</v>
      </c>
      <c r="W74" s="107">
        <v>8</v>
      </c>
    </row>
    <row r="75" ht="15" spans="1:23">
      <c r="A75" s="132"/>
      <c r="B75" s="132"/>
      <c r="C75" s="132"/>
      <c r="D75" s="132"/>
      <c r="E75" s="132"/>
      <c r="F75" s="132"/>
      <c r="G75" s="132"/>
      <c r="H75" s="132"/>
      <c r="I75" s="132"/>
      <c r="J75" s="132"/>
      <c r="K75" s="132"/>
      <c r="L75" s="117"/>
      <c r="M75" s="117"/>
      <c r="N75" s="117"/>
      <c r="O75" s="117"/>
      <c r="P75" s="117"/>
      <c r="Q75" s="117"/>
      <c r="R75" s="117"/>
      <c r="S75" s="117"/>
      <c r="T75" s="106"/>
      <c r="U75" s="122"/>
      <c r="V75" s="123"/>
      <c r="W75" s="122"/>
    </row>
    <row r="76" spans="1:23">
      <c r="A76" s="132"/>
      <c r="B76" s="132"/>
      <c r="C76" s="132"/>
      <c r="D76" s="132"/>
      <c r="E76" s="132"/>
      <c r="F76" s="132"/>
      <c r="G76" s="132"/>
      <c r="H76" s="132"/>
      <c r="I76" s="132"/>
      <c r="J76" s="132"/>
      <c r="K76" s="132"/>
      <c r="L76" s="117"/>
      <c r="M76" s="117"/>
      <c r="N76" s="117"/>
      <c r="O76" s="117"/>
      <c r="P76" s="117"/>
      <c r="Q76" s="117"/>
      <c r="R76" s="117"/>
      <c r="S76" s="117"/>
      <c r="T76" s="106"/>
      <c r="U76" s="107" t="s">
        <v>4789</v>
      </c>
      <c r="V76" s="108" t="s">
        <v>4790</v>
      </c>
      <c r="W76" s="107">
        <v>8</v>
      </c>
    </row>
    <row r="77" ht="15" spans="1:23">
      <c r="A77" s="132"/>
      <c r="B77" s="132"/>
      <c r="C77" s="132"/>
      <c r="D77" s="132"/>
      <c r="E77" s="132"/>
      <c r="F77" s="132"/>
      <c r="G77" s="132"/>
      <c r="H77" s="132"/>
      <c r="I77" s="132"/>
      <c r="J77" s="132"/>
      <c r="K77" s="132"/>
      <c r="L77" s="117"/>
      <c r="M77" s="117"/>
      <c r="N77" s="117"/>
      <c r="O77" s="117"/>
      <c r="P77" s="117"/>
      <c r="Q77" s="117"/>
      <c r="R77" s="117"/>
      <c r="S77" s="117"/>
      <c r="T77" s="106"/>
      <c r="U77" s="122"/>
      <c r="V77" s="123"/>
      <c r="W77" s="122"/>
    </row>
    <row r="78" spans="1:23">
      <c r="A78" s="132"/>
      <c r="B78" s="132"/>
      <c r="C78" s="132"/>
      <c r="D78" s="132"/>
      <c r="E78" s="132"/>
      <c r="F78" s="132"/>
      <c r="G78" s="132"/>
      <c r="H78" s="132"/>
      <c r="I78" s="132"/>
      <c r="J78" s="132"/>
      <c r="K78" s="132"/>
      <c r="L78" s="117"/>
      <c r="M78" s="117"/>
      <c r="N78" s="117"/>
      <c r="O78" s="117"/>
      <c r="P78" s="117"/>
      <c r="Q78" s="117"/>
      <c r="R78" s="117"/>
      <c r="S78" s="117"/>
      <c r="T78" s="106"/>
      <c r="U78" s="107" t="s">
        <v>1267</v>
      </c>
      <c r="V78" s="108" t="s">
        <v>3587</v>
      </c>
      <c r="W78" s="107">
        <v>8</v>
      </c>
    </row>
    <row r="79" ht="15" spans="1:23">
      <c r="A79" s="132"/>
      <c r="B79" s="132"/>
      <c r="C79" s="132"/>
      <c r="D79" s="132"/>
      <c r="E79" s="132"/>
      <c r="F79" s="132"/>
      <c r="G79" s="132"/>
      <c r="H79" s="132"/>
      <c r="I79" s="132"/>
      <c r="J79" s="132"/>
      <c r="K79" s="132"/>
      <c r="L79" s="117"/>
      <c r="M79" s="117"/>
      <c r="N79" s="117"/>
      <c r="O79" s="117"/>
      <c r="P79" s="117"/>
      <c r="Q79" s="117"/>
      <c r="R79" s="117"/>
      <c r="S79" s="117"/>
      <c r="T79" s="106"/>
      <c r="U79" s="122"/>
      <c r="V79" s="123"/>
      <c r="W79" s="122"/>
    </row>
    <row r="80" spans="1:23">
      <c r="A80" s="132"/>
      <c r="B80" s="132"/>
      <c r="C80" s="132"/>
      <c r="D80" s="132"/>
      <c r="E80" s="132"/>
      <c r="F80" s="132"/>
      <c r="G80" s="132"/>
      <c r="H80" s="132"/>
      <c r="I80" s="132"/>
      <c r="J80" s="132"/>
      <c r="K80" s="132"/>
      <c r="L80" s="117"/>
      <c r="M80" s="117"/>
      <c r="N80" s="117"/>
      <c r="O80" s="117"/>
      <c r="P80" s="117"/>
      <c r="Q80" s="117"/>
      <c r="R80" s="117"/>
      <c r="S80" s="117"/>
      <c r="T80" s="106"/>
      <c r="U80" s="121" t="s">
        <v>973</v>
      </c>
      <c r="V80" s="112" t="s">
        <v>3455</v>
      </c>
      <c r="W80" s="121">
        <v>8</v>
      </c>
    </row>
    <row r="81" spans="1:23">
      <c r="A81" s="132"/>
      <c r="B81" s="132"/>
      <c r="C81" s="132"/>
      <c r="D81" s="132"/>
      <c r="E81" s="132"/>
      <c r="F81" s="132"/>
      <c r="G81" s="132"/>
      <c r="H81" s="132"/>
      <c r="I81" s="132"/>
      <c r="J81" s="132"/>
      <c r="K81" s="132"/>
      <c r="L81" s="132"/>
      <c r="M81" s="132"/>
      <c r="N81" s="132"/>
      <c r="O81" s="132"/>
      <c r="P81" s="132"/>
      <c r="Q81" s="132"/>
      <c r="R81" s="132"/>
      <c r="S81" s="132"/>
      <c r="T81" s="132"/>
      <c r="U81" s="132"/>
      <c r="V81" s="132"/>
      <c r="W81" s="132"/>
    </row>
  </sheetData>
  <mergeCells count="173">
    <mergeCell ref="A1:K1"/>
    <mergeCell ref="A2:K2"/>
    <mergeCell ref="A3:K3"/>
    <mergeCell ref="A4:K4"/>
    <mergeCell ref="A5:K5"/>
    <mergeCell ref="L5:W5"/>
    <mergeCell ref="M6:N6"/>
    <mergeCell ref="J11:K11"/>
    <mergeCell ref="M17:N17"/>
    <mergeCell ref="M38:N38"/>
    <mergeCell ref="A48:I48"/>
    <mergeCell ref="A6:A7"/>
    <mergeCell ref="B6:B7"/>
    <mergeCell ref="C6:C7"/>
    <mergeCell ref="D6:D7"/>
    <mergeCell ref="E6:E7"/>
    <mergeCell ref="F6:F7"/>
    <mergeCell ref="G6:G7"/>
    <mergeCell ref="H6:H7"/>
    <mergeCell ref="I6:I7"/>
    <mergeCell ref="L7:L8"/>
    <mergeCell ref="L11:L12"/>
    <mergeCell ref="L14:L15"/>
    <mergeCell ref="L19:L20"/>
    <mergeCell ref="L21:L22"/>
    <mergeCell ref="L23:L24"/>
    <mergeCell ref="L26:L27"/>
    <mergeCell ref="L28:L29"/>
    <mergeCell ref="L31:L32"/>
    <mergeCell ref="L33:L34"/>
    <mergeCell ref="L35:L36"/>
    <mergeCell ref="O7:O8"/>
    <mergeCell ref="O11:O12"/>
    <mergeCell ref="O14:O15"/>
    <mergeCell ref="O19:O20"/>
    <mergeCell ref="O21:O22"/>
    <mergeCell ref="O23:O24"/>
    <mergeCell ref="O26:O27"/>
    <mergeCell ref="O28:O29"/>
    <mergeCell ref="O31:O32"/>
    <mergeCell ref="O33:O34"/>
    <mergeCell ref="O35:O36"/>
    <mergeCell ref="Q7:Q8"/>
    <mergeCell ref="Q11:Q12"/>
    <mergeCell ref="Q14:Q15"/>
    <mergeCell ref="Q19:Q20"/>
    <mergeCell ref="Q21:Q22"/>
    <mergeCell ref="Q23:Q24"/>
    <mergeCell ref="Q26:Q27"/>
    <mergeCell ref="Q28:Q29"/>
    <mergeCell ref="Q31:Q32"/>
    <mergeCell ref="R7:R8"/>
    <mergeCell ref="R11:R12"/>
    <mergeCell ref="R14:R15"/>
    <mergeCell ref="R19:R20"/>
    <mergeCell ref="R21:R22"/>
    <mergeCell ref="R23:R24"/>
    <mergeCell ref="R26:R27"/>
    <mergeCell ref="R28:R29"/>
    <mergeCell ref="R31:R32"/>
    <mergeCell ref="S7:S8"/>
    <mergeCell ref="S11:S12"/>
    <mergeCell ref="S14:S15"/>
    <mergeCell ref="S19:S20"/>
    <mergeCell ref="S21:S22"/>
    <mergeCell ref="S23:S24"/>
    <mergeCell ref="S26:S27"/>
    <mergeCell ref="S28:S29"/>
    <mergeCell ref="S31:S32"/>
    <mergeCell ref="U7:U8"/>
    <mergeCell ref="U11:U12"/>
    <mergeCell ref="U14:U15"/>
    <mergeCell ref="U19:U20"/>
    <mergeCell ref="U21:U22"/>
    <mergeCell ref="U23:U24"/>
    <mergeCell ref="U26:U27"/>
    <mergeCell ref="U28:U29"/>
    <mergeCell ref="U31:U32"/>
    <mergeCell ref="U33:U34"/>
    <mergeCell ref="U35:U36"/>
    <mergeCell ref="U40:U41"/>
    <mergeCell ref="U42:U43"/>
    <mergeCell ref="U44:U45"/>
    <mergeCell ref="U46:U47"/>
    <mergeCell ref="U48:U49"/>
    <mergeCell ref="U50:U51"/>
    <mergeCell ref="U52:U53"/>
    <mergeCell ref="U54:U55"/>
    <mergeCell ref="U56:U57"/>
    <mergeCell ref="U58:U59"/>
    <mergeCell ref="U60:U61"/>
    <mergeCell ref="U62:U63"/>
    <mergeCell ref="U64:U65"/>
    <mergeCell ref="U66:U67"/>
    <mergeCell ref="U68:U69"/>
    <mergeCell ref="U70:U71"/>
    <mergeCell ref="U72:U73"/>
    <mergeCell ref="U74:U75"/>
    <mergeCell ref="U76:U77"/>
    <mergeCell ref="U78:U79"/>
    <mergeCell ref="V7:V8"/>
    <mergeCell ref="V11:V12"/>
    <mergeCell ref="V14:V15"/>
    <mergeCell ref="V19:V20"/>
    <mergeCell ref="V21:V22"/>
    <mergeCell ref="V23:V24"/>
    <mergeCell ref="V26:V27"/>
    <mergeCell ref="V28:V29"/>
    <mergeCell ref="V31:V32"/>
    <mergeCell ref="V33:V34"/>
    <mergeCell ref="V35:V36"/>
    <mergeCell ref="V40:V41"/>
    <mergeCell ref="V42:V43"/>
    <mergeCell ref="V44:V45"/>
    <mergeCell ref="V46:V47"/>
    <mergeCell ref="V48:V49"/>
    <mergeCell ref="V50:V51"/>
    <mergeCell ref="V52:V53"/>
    <mergeCell ref="V54:V55"/>
    <mergeCell ref="V56:V57"/>
    <mergeCell ref="V58:V59"/>
    <mergeCell ref="V60:V61"/>
    <mergeCell ref="V62:V63"/>
    <mergeCell ref="V64:V65"/>
    <mergeCell ref="V66:V67"/>
    <mergeCell ref="V68:V69"/>
    <mergeCell ref="V70:V71"/>
    <mergeCell ref="V72:V73"/>
    <mergeCell ref="V74:V75"/>
    <mergeCell ref="V76:V77"/>
    <mergeCell ref="V78:V79"/>
    <mergeCell ref="W7:W8"/>
    <mergeCell ref="W11:W12"/>
    <mergeCell ref="W14:W15"/>
    <mergeCell ref="W19:W20"/>
    <mergeCell ref="W21:W22"/>
    <mergeCell ref="W23:W24"/>
    <mergeCell ref="W26:W27"/>
    <mergeCell ref="W28:W29"/>
    <mergeCell ref="W31:W32"/>
    <mergeCell ref="W33:W34"/>
    <mergeCell ref="W35:W36"/>
    <mergeCell ref="W40:W41"/>
    <mergeCell ref="W42:W43"/>
    <mergeCell ref="W44:W45"/>
    <mergeCell ref="W46:W47"/>
    <mergeCell ref="W48:W49"/>
    <mergeCell ref="W50:W51"/>
    <mergeCell ref="W52:W53"/>
    <mergeCell ref="W54:W55"/>
    <mergeCell ref="W56:W57"/>
    <mergeCell ref="W58:W59"/>
    <mergeCell ref="W60:W61"/>
    <mergeCell ref="W62:W63"/>
    <mergeCell ref="W64:W65"/>
    <mergeCell ref="W66:W67"/>
    <mergeCell ref="W68:W69"/>
    <mergeCell ref="W70:W71"/>
    <mergeCell ref="W72:W73"/>
    <mergeCell ref="W74:W75"/>
    <mergeCell ref="W76:W77"/>
    <mergeCell ref="W78:W79"/>
    <mergeCell ref="M31:N32"/>
    <mergeCell ref="M35:N36"/>
    <mergeCell ref="M33:N34"/>
    <mergeCell ref="M28:N29"/>
    <mergeCell ref="M26:N27"/>
    <mergeCell ref="M23:N24"/>
    <mergeCell ref="M21:N22"/>
    <mergeCell ref="M19:N20"/>
    <mergeCell ref="M14:N15"/>
    <mergeCell ref="M11:N12"/>
    <mergeCell ref="M7:N8"/>
  </mergeCells>
  <hyperlinks>
    <hyperlink ref="M1" location="价格目录!A1" display="返回目录"/>
  </hyperlinks>
  <pageMargins left="0.699305555555556" right="0.699305555555556" top="0.75" bottom="0.75" header="0.3" footer="0.3"/>
  <pageSetup paperSize="9" orientation="portrait"/>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83"/>
  <sheetViews>
    <sheetView topLeftCell="A67" workbookViewId="0">
      <selection activeCell="D45" sqref="D45"/>
    </sheetView>
  </sheetViews>
  <sheetFormatPr defaultColWidth="9" defaultRowHeight="14.25"/>
  <sheetData>
    <row r="1" customFormat="1" ht="31.5" spans="1:9">
      <c r="A1" s="31" t="s">
        <v>95</v>
      </c>
      <c r="B1" s="31"/>
      <c r="C1" s="31"/>
      <c r="D1" s="31"/>
      <c r="E1" s="31"/>
      <c r="F1" s="31"/>
      <c r="G1" s="31"/>
      <c r="H1" s="31"/>
      <c r="I1" s="55"/>
    </row>
    <row r="2" customFormat="1" ht="18.75" spans="1:9">
      <c r="A2" s="32" t="s">
        <v>216</v>
      </c>
      <c r="B2" s="32"/>
      <c r="C2" s="32"/>
      <c r="D2" s="32"/>
      <c r="E2" s="32"/>
      <c r="F2" s="32"/>
      <c r="G2" s="32"/>
      <c r="H2" s="32"/>
      <c r="I2" s="55"/>
    </row>
    <row r="3" customFormat="1" spans="1:9">
      <c r="A3" s="33" t="s">
        <v>2700</v>
      </c>
      <c r="B3" s="34"/>
      <c r="C3" s="34"/>
      <c r="D3" s="34"/>
      <c r="E3" s="34"/>
      <c r="F3" s="34"/>
      <c r="G3" s="34"/>
      <c r="H3" s="34"/>
      <c r="I3" s="55"/>
    </row>
    <row r="4" ht="22.5" spans="5:13">
      <c r="E4" s="78" t="s">
        <v>91</v>
      </c>
      <c r="M4" s="83" t="s">
        <v>99</v>
      </c>
    </row>
    <row r="5" ht="21.75" spans="1:12">
      <c r="A5" s="71" t="s">
        <v>4791</v>
      </c>
      <c r="B5" s="71"/>
      <c r="C5" s="71"/>
      <c r="D5" s="71"/>
      <c r="E5" s="71"/>
      <c r="F5" s="71"/>
      <c r="G5" s="71"/>
      <c r="H5" s="71"/>
      <c r="I5" s="71"/>
      <c r="J5" s="71"/>
      <c r="K5" s="71"/>
      <c r="L5" s="71"/>
    </row>
    <row r="6" ht="18.75" spans="1:12">
      <c r="A6" s="79" t="s">
        <v>1344</v>
      </c>
      <c r="B6" s="79"/>
      <c r="C6" s="79" t="s">
        <v>1345</v>
      </c>
      <c r="D6" s="79" t="s">
        <v>1346</v>
      </c>
      <c r="E6" s="79" t="s">
        <v>1347</v>
      </c>
      <c r="F6" s="79" t="s">
        <v>1348</v>
      </c>
      <c r="G6" s="79" t="s">
        <v>1349</v>
      </c>
      <c r="H6" s="79" t="s">
        <v>1350</v>
      </c>
      <c r="I6" s="79" t="s">
        <v>1351</v>
      </c>
      <c r="J6" s="79" t="s">
        <v>1352</v>
      </c>
      <c r="K6" s="79" t="s">
        <v>1353</v>
      </c>
      <c r="L6" s="79" t="s">
        <v>1354</v>
      </c>
    </row>
    <row r="7" ht="15" spans="1:12">
      <c r="A7" s="80" t="s">
        <v>1355</v>
      </c>
      <c r="B7" s="81"/>
      <c r="C7" s="82" t="s">
        <v>4792</v>
      </c>
      <c r="D7" s="82" t="s">
        <v>4793</v>
      </c>
      <c r="E7" s="82" t="s">
        <v>4794</v>
      </c>
      <c r="F7" s="82" t="s">
        <v>4795</v>
      </c>
      <c r="G7" s="82" t="s">
        <v>4796</v>
      </c>
      <c r="H7" s="82" t="s">
        <v>4797</v>
      </c>
      <c r="I7" s="82" t="s">
        <v>4798</v>
      </c>
      <c r="J7" s="82" t="s">
        <v>4799</v>
      </c>
      <c r="K7" s="82" t="s">
        <v>4800</v>
      </c>
      <c r="L7" s="82" t="s">
        <v>1421</v>
      </c>
    </row>
    <row r="8" ht="15" spans="1:12">
      <c r="A8" s="80" t="s">
        <v>1364</v>
      </c>
      <c r="B8" s="81"/>
      <c r="C8" s="82" t="s">
        <v>4801</v>
      </c>
      <c r="D8" s="82" t="s">
        <v>4802</v>
      </c>
      <c r="E8" s="82" t="s">
        <v>4803</v>
      </c>
      <c r="F8" s="82" t="s">
        <v>4804</v>
      </c>
      <c r="G8" s="82" t="s">
        <v>4805</v>
      </c>
      <c r="H8" s="82" t="s">
        <v>4806</v>
      </c>
      <c r="I8" s="82" t="s">
        <v>4807</v>
      </c>
      <c r="J8" s="82" t="s">
        <v>4808</v>
      </c>
      <c r="K8" s="82" t="s">
        <v>4809</v>
      </c>
      <c r="L8" s="82" t="s">
        <v>4810</v>
      </c>
    </row>
    <row r="9" ht="15" spans="1:12">
      <c r="A9" s="80" t="s">
        <v>1373</v>
      </c>
      <c r="B9" s="81"/>
      <c r="C9" s="82" t="s">
        <v>4811</v>
      </c>
      <c r="D9" s="82" t="s">
        <v>4812</v>
      </c>
      <c r="E9" s="82" t="s">
        <v>4813</v>
      </c>
      <c r="F9" s="82" t="s">
        <v>4814</v>
      </c>
      <c r="G9" s="82" t="s">
        <v>4815</v>
      </c>
      <c r="H9" s="82" t="s">
        <v>4816</v>
      </c>
      <c r="I9" s="82" t="s">
        <v>1386</v>
      </c>
      <c r="J9" s="82" t="s">
        <v>4817</v>
      </c>
      <c r="K9" s="82" t="s">
        <v>4818</v>
      </c>
      <c r="L9" s="82" t="s">
        <v>4819</v>
      </c>
    </row>
    <row r="10" ht="15" spans="1:12">
      <c r="A10" s="80" t="s">
        <v>1383</v>
      </c>
      <c r="B10" s="81"/>
      <c r="C10" s="82" t="s">
        <v>4820</v>
      </c>
      <c r="D10" s="82" t="s">
        <v>4821</v>
      </c>
      <c r="E10" s="82" t="s">
        <v>4822</v>
      </c>
      <c r="F10" s="82" t="s">
        <v>4823</v>
      </c>
      <c r="G10" s="82" t="s">
        <v>4824</v>
      </c>
      <c r="H10" s="82" t="s">
        <v>4825</v>
      </c>
      <c r="I10" s="82" t="s">
        <v>4826</v>
      </c>
      <c r="J10" s="82" t="s">
        <v>4827</v>
      </c>
      <c r="K10" s="82" t="s">
        <v>4828</v>
      </c>
      <c r="L10" s="82" t="s">
        <v>4829</v>
      </c>
    </row>
    <row r="11" spans="1:12">
      <c r="A11" s="73"/>
      <c r="B11" s="73"/>
      <c r="C11" s="73"/>
      <c r="D11" s="73"/>
      <c r="E11" s="73"/>
      <c r="F11" s="73"/>
      <c r="G11" s="73"/>
      <c r="H11" s="73"/>
      <c r="I11" s="73"/>
      <c r="J11" s="73"/>
      <c r="K11" s="73"/>
      <c r="L11" s="73"/>
    </row>
    <row r="12" ht="21.75" spans="1:12">
      <c r="A12" s="71" t="s">
        <v>4830</v>
      </c>
      <c r="B12" s="71"/>
      <c r="C12" s="71"/>
      <c r="D12" s="71"/>
      <c r="E12" s="71"/>
      <c r="F12" s="71"/>
      <c r="G12" s="71"/>
      <c r="H12" s="71"/>
      <c r="I12" s="71"/>
      <c r="J12" s="71"/>
      <c r="K12" s="71"/>
      <c r="L12" s="71"/>
    </row>
    <row r="13" ht="18.75" spans="1:12">
      <c r="A13" s="79" t="s">
        <v>1344</v>
      </c>
      <c r="B13" s="79"/>
      <c r="C13" s="79" t="s">
        <v>1345</v>
      </c>
      <c r="D13" s="79" t="s">
        <v>1346</v>
      </c>
      <c r="E13" s="79" t="s">
        <v>1347</v>
      </c>
      <c r="F13" s="79" t="s">
        <v>1348</v>
      </c>
      <c r="G13" s="79" t="s">
        <v>1349</v>
      </c>
      <c r="H13" s="79" t="s">
        <v>1350</v>
      </c>
      <c r="I13" s="79" t="s">
        <v>1351</v>
      </c>
      <c r="J13" s="79" t="s">
        <v>1352</v>
      </c>
      <c r="K13" s="79" t="s">
        <v>1353</v>
      </c>
      <c r="L13" s="79" t="s">
        <v>1354</v>
      </c>
    </row>
    <row r="14" ht="15" spans="1:12">
      <c r="A14" s="80" t="s">
        <v>1355</v>
      </c>
      <c r="B14" s="81"/>
      <c r="C14" s="82" t="s">
        <v>4831</v>
      </c>
      <c r="D14" s="82" t="s">
        <v>4832</v>
      </c>
      <c r="E14" s="82" t="s">
        <v>4833</v>
      </c>
      <c r="F14" s="82" t="s">
        <v>4834</v>
      </c>
      <c r="G14" s="82" t="s">
        <v>4835</v>
      </c>
      <c r="H14" s="82" t="s">
        <v>1370</v>
      </c>
      <c r="I14" s="82" t="s">
        <v>4836</v>
      </c>
      <c r="J14" s="82" t="s">
        <v>4837</v>
      </c>
      <c r="K14" s="82" t="s">
        <v>4838</v>
      </c>
      <c r="L14" s="82" t="s">
        <v>4839</v>
      </c>
    </row>
    <row r="15" ht="15" spans="1:12">
      <c r="A15" s="80" t="s">
        <v>1364</v>
      </c>
      <c r="B15" s="81"/>
      <c r="C15" s="82" t="s">
        <v>4840</v>
      </c>
      <c r="D15" s="82" t="s">
        <v>4841</v>
      </c>
      <c r="E15" s="82" t="s">
        <v>4842</v>
      </c>
      <c r="F15" s="82" t="s">
        <v>4843</v>
      </c>
      <c r="G15" s="82" t="s">
        <v>4844</v>
      </c>
      <c r="H15" s="82" t="s">
        <v>4845</v>
      </c>
      <c r="I15" s="82" t="s">
        <v>4846</v>
      </c>
      <c r="J15" s="82" t="s">
        <v>4847</v>
      </c>
      <c r="K15" s="82" t="s">
        <v>4848</v>
      </c>
      <c r="L15" s="82" t="s">
        <v>4849</v>
      </c>
    </row>
    <row r="16" ht="15" spans="1:12">
      <c r="A16" s="80" t="s">
        <v>1373</v>
      </c>
      <c r="B16" s="81"/>
      <c r="C16" s="82" t="s">
        <v>4850</v>
      </c>
      <c r="D16" s="82" t="s">
        <v>4851</v>
      </c>
      <c r="E16" s="82" t="s">
        <v>4852</v>
      </c>
      <c r="F16" s="82" t="s">
        <v>4853</v>
      </c>
      <c r="G16" s="82" t="s">
        <v>4854</v>
      </c>
      <c r="H16" s="82" t="s">
        <v>4855</v>
      </c>
      <c r="I16" s="82" t="s">
        <v>4856</v>
      </c>
      <c r="J16" s="82" t="s">
        <v>4857</v>
      </c>
      <c r="K16" s="82" t="s">
        <v>4858</v>
      </c>
      <c r="L16" s="82" t="s">
        <v>4859</v>
      </c>
    </row>
    <row r="17" ht="15" spans="1:12">
      <c r="A17" s="80" t="s">
        <v>1383</v>
      </c>
      <c r="B17" s="81"/>
      <c r="C17" s="82" t="s">
        <v>4860</v>
      </c>
      <c r="D17" s="82" t="s">
        <v>4861</v>
      </c>
      <c r="E17" s="82" t="s">
        <v>4862</v>
      </c>
      <c r="F17" s="82" t="s">
        <v>4863</v>
      </c>
      <c r="G17" s="82" t="s">
        <v>4864</v>
      </c>
      <c r="H17" s="82" t="s">
        <v>4837</v>
      </c>
      <c r="I17" s="82" t="s">
        <v>4865</v>
      </c>
      <c r="J17" s="82" t="s">
        <v>4866</v>
      </c>
      <c r="K17" s="82" t="s">
        <v>4867</v>
      </c>
      <c r="L17" s="82" t="s">
        <v>4868</v>
      </c>
    </row>
    <row r="18" ht="15" spans="1:12">
      <c r="A18" s="80" t="s">
        <v>1393</v>
      </c>
      <c r="B18" s="81"/>
      <c r="C18" s="82" t="s">
        <v>4869</v>
      </c>
      <c r="D18" s="82" t="s">
        <v>4870</v>
      </c>
      <c r="E18" s="82" t="s">
        <v>4871</v>
      </c>
      <c r="F18" s="82" t="s">
        <v>4872</v>
      </c>
      <c r="G18" s="82" t="s">
        <v>1411</v>
      </c>
      <c r="H18" s="82" t="s">
        <v>4873</v>
      </c>
      <c r="I18" s="82" t="s">
        <v>4874</v>
      </c>
      <c r="J18" s="82" t="s">
        <v>4875</v>
      </c>
      <c r="K18" s="82" t="s">
        <v>4876</v>
      </c>
      <c r="L18" s="82" t="s">
        <v>4877</v>
      </c>
    </row>
    <row r="19" ht="15" spans="1:12">
      <c r="A19" s="80" t="s">
        <v>1403</v>
      </c>
      <c r="B19" s="81"/>
      <c r="C19" s="82" t="s">
        <v>4878</v>
      </c>
      <c r="D19" s="82" t="s">
        <v>4879</v>
      </c>
      <c r="E19" s="82" t="s">
        <v>4880</v>
      </c>
      <c r="F19" s="82" t="s">
        <v>4881</v>
      </c>
      <c r="G19" s="82" t="s">
        <v>4882</v>
      </c>
      <c r="H19" s="82" t="s">
        <v>4883</v>
      </c>
      <c r="I19" s="82" t="s">
        <v>4884</v>
      </c>
      <c r="J19" s="82" t="s">
        <v>4885</v>
      </c>
      <c r="K19" s="82" t="s">
        <v>4886</v>
      </c>
      <c r="L19" s="82" t="s">
        <v>4887</v>
      </c>
    </row>
    <row r="20" ht="15" spans="1:12">
      <c r="A20" s="80" t="s">
        <v>1414</v>
      </c>
      <c r="B20" s="81"/>
      <c r="C20" s="82" t="s">
        <v>4888</v>
      </c>
      <c r="D20" s="82" t="s">
        <v>4889</v>
      </c>
      <c r="E20" s="82" t="s">
        <v>4890</v>
      </c>
      <c r="F20" s="82" t="s">
        <v>4891</v>
      </c>
      <c r="G20" s="82" t="s">
        <v>4892</v>
      </c>
      <c r="H20" s="82" t="s">
        <v>4893</v>
      </c>
      <c r="I20" s="82" t="s">
        <v>4894</v>
      </c>
      <c r="J20" s="82" t="s">
        <v>4895</v>
      </c>
      <c r="K20" s="82" t="s">
        <v>4896</v>
      </c>
      <c r="L20" s="82" t="s">
        <v>1805</v>
      </c>
    </row>
    <row r="21" ht="15" spans="1:12">
      <c r="A21" s="80" t="s">
        <v>1425</v>
      </c>
      <c r="B21" s="81"/>
      <c r="C21" s="82" t="s">
        <v>4897</v>
      </c>
      <c r="D21" s="82" t="s">
        <v>1514</v>
      </c>
      <c r="E21" s="82" t="s">
        <v>4898</v>
      </c>
      <c r="F21" s="82" t="s">
        <v>4899</v>
      </c>
      <c r="G21" s="82" t="s">
        <v>4900</v>
      </c>
      <c r="H21" s="82" t="s">
        <v>4901</v>
      </c>
      <c r="I21" s="82" t="s">
        <v>4902</v>
      </c>
      <c r="J21" s="82" t="s">
        <v>4903</v>
      </c>
      <c r="K21" s="82" t="s">
        <v>4904</v>
      </c>
      <c r="L21" s="82" t="s">
        <v>4905</v>
      </c>
    </row>
    <row r="22" ht="15" spans="1:12">
      <c r="A22" s="80" t="s">
        <v>1436</v>
      </c>
      <c r="B22" s="81"/>
      <c r="C22" s="82" t="s">
        <v>4906</v>
      </c>
      <c r="D22" s="82" t="s">
        <v>4907</v>
      </c>
      <c r="E22" s="82" t="s">
        <v>4908</v>
      </c>
      <c r="F22" s="82" t="s">
        <v>4909</v>
      </c>
      <c r="G22" s="82" t="s">
        <v>4910</v>
      </c>
      <c r="H22" s="82" t="s">
        <v>4911</v>
      </c>
      <c r="I22" s="82" t="s">
        <v>4912</v>
      </c>
      <c r="J22" s="82" t="s">
        <v>4913</v>
      </c>
      <c r="K22" s="82" t="s">
        <v>4914</v>
      </c>
      <c r="L22" s="82" t="s">
        <v>4915</v>
      </c>
    </row>
    <row r="23" ht="15" spans="1:12">
      <c r="A23" s="80" t="s">
        <v>1447</v>
      </c>
      <c r="B23" s="81"/>
      <c r="C23" s="82" t="s">
        <v>4916</v>
      </c>
      <c r="D23" s="82" t="s">
        <v>4917</v>
      </c>
      <c r="E23" s="82" t="s">
        <v>4918</v>
      </c>
      <c r="F23" s="82" t="s">
        <v>4919</v>
      </c>
      <c r="G23" s="82" t="s">
        <v>4920</v>
      </c>
      <c r="H23" s="82" t="s">
        <v>4921</v>
      </c>
      <c r="I23" s="82" t="s">
        <v>4922</v>
      </c>
      <c r="J23" s="82" t="s">
        <v>4923</v>
      </c>
      <c r="K23" s="82" t="s">
        <v>4924</v>
      </c>
      <c r="L23" s="82" t="s">
        <v>4925</v>
      </c>
    </row>
    <row r="24" ht="15" spans="1:12">
      <c r="A24" s="80" t="s">
        <v>1458</v>
      </c>
      <c r="B24" s="81"/>
      <c r="C24" s="82" t="s">
        <v>4926</v>
      </c>
      <c r="D24" s="82" t="s">
        <v>4927</v>
      </c>
      <c r="E24" s="82" t="s">
        <v>4928</v>
      </c>
      <c r="F24" s="82" t="s">
        <v>4912</v>
      </c>
      <c r="G24" s="82" t="s">
        <v>4929</v>
      </c>
      <c r="H24" s="82" t="s">
        <v>4930</v>
      </c>
      <c r="I24" s="82" t="s">
        <v>4931</v>
      </c>
      <c r="J24" s="82" t="s">
        <v>4932</v>
      </c>
      <c r="K24" s="82" t="s">
        <v>4933</v>
      </c>
      <c r="L24" s="82" t="s">
        <v>4934</v>
      </c>
    </row>
    <row r="25" ht="15" spans="1:12">
      <c r="A25" s="80" t="s">
        <v>1469</v>
      </c>
      <c r="B25" s="81"/>
      <c r="C25" s="82" t="s">
        <v>4935</v>
      </c>
      <c r="D25" s="82" t="s">
        <v>4936</v>
      </c>
      <c r="E25" s="82" t="s">
        <v>4937</v>
      </c>
      <c r="F25" s="82" t="s">
        <v>4938</v>
      </c>
      <c r="G25" s="82" t="s">
        <v>4939</v>
      </c>
      <c r="H25" s="82" t="s">
        <v>4940</v>
      </c>
      <c r="I25" s="82" t="s">
        <v>4941</v>
      </c>
      <c r="J25" s="82" t="s">
        <v>4942</v>
      </c>
      <c r="K25" s="82" t="s">
        <v>4943</v>
      </c>
      <c r="L25" s="82" t="s">
        <v>4944</v>
      </c>
    </row>
    <row r="26" ht="15" spans="1:12">
      <c r="A26" s="80" t="s">
        <v>1480</v>
      </c>
      <c r="B26" s="81"/>
      <c r="C26" s="82" t="s">
        <v>4945</v>
      </c>
      <c r="D26" s="82" t="s">
        <v>4946</v>
      </c>
      <c r="E26" s="82" t="s">
        <v>4947</v>
      </c>
      <c r="F26" s="82" t="s">
        <v>4948</v>
      </c>
      <c r="G26" s="82" t="s">
        <v>4949</v>
      </c>
      <c r="H26" s="82" t="s">
        <v>4950</v>
      </c>
      <c r="I26" s="82" t="s">
        <v>4951</v>
      </c>
      <c r="J26" s="82" t="s">
        <v>4952</v>
      </c>
      <c r="K26" s="82" t="s">
        <v>4953</v>
      </c>
      <c r="L26" s="82" t="s">
        <v>4954</v>
      </c>
    </row>
    <row r="27" ht="15" spans="1:12">
      <c r="A27" s="80" t="s">
        <v>1490</v>
      </c>
      <c r="B27" s="81"/>
      <c r="C27" s="82" t="s">
        <v>4955</v>
      </c>
      <c r="D27" s="82" t="s">
        <v>4956</v>
      </c>
      <c r="E27" s="82" t="s">
        <v>4957</v>
      </c>
      <c r="F27" s="82" t="s">
        <v>4958</v>
      </c>
      <c r="G27" s="82" t="s">
        <v>4959</v>
      </c>
      <c r="H27" s="82" t="s">
        <v>4960</v>
      </c>
      <c r="I27" s="82" t="s">
        <v>4961</v>
      </c>
      <c r="J27" s="82" t="s">
        <v>4962</v>
      </c>
      <c r="K27" s="82" t="s">
        <v>4963</v>
      </c>
      <c r="L27" s="82" t="s">
        <v>4964</v>
      </c>
    </row>
    <row r="28" ht="15" spans="1:12">
      <c r="A28" s="80" t="s">
        <v>1501</v>
      </c>
      <c r="B28" s="81"/>
      <c r="C28" s="82" t="s">
        <v>4965</v>
      </c>
      <c r="D28" s="82" t="s">
        <v>4966</v>
      </c>
      <c r="E28" s="82" t="s">
        <v>4967</v>
      </c>
      <c r="F28" s="82" t="s">
        <v>4968</v>
      </c>
      <c r="G28" s="82" t="s">
        <v>4969</v>
      </c>
      <c r="H28" s="82" t="s">
        <v>4970</v>
      </c>
      <c r="I28" s="82" t="s">
        <v>4971</v>
      </c>
      <c r="J28" s="82" t="s">
        <v>4972</v>
      </c>
      <c r="K28" s="82" t="s">
        <v>4973</v>
      </c>
      <c r="L28" s="82" t="s">
        <v>4974</v>
      </c>
    </row>
    <row r="29" ht="15" spans="1:12">
      <c r="A29" s="80" t="s">
        <v>1512</v>
      </c>
      <c r="B29" s="81"/>
      <c r="C29" s="82" t="s">
        <v>1609</v>
      </c>
      <c r="D29" s="82" t="s">
        <v>4975</v>
      </c>
      <c r="E29" s="82" t="s">
        <v>4976</v>
      </c>
      <c r="F29" s="82" t="s">
        <v>4977</v>
      </c>
      <c r="G29" s="82" t="s">
        <v>4978</v>
      </c>
      <c r="H29" s="82" t="s">
        <v>4979</v>
      </c>
      <c r="I29" s="82" t="s">
        <v>1571</v>
      </c>
      <c r="J29" s="82" t="s">
        <v>4980</v>
      </c>
      <c r="K29" s="82" t="s">
        <v>4981</v>
      </c>
      <c r="L29" s="82" t="s">
        <v>4982</v>
      </c>
    </row>
    <row r="30" ht="15" spans="1:12">
      <c r="A30" s="80" t="s">
        <v>1523</v>
      </c>
      <c r="B30" s="81"/>
      <c r="C30" s="82" t="s">
        <v>4983</v>
      </c>
      <c r="D30" s="82" t="s">
        <v>4984</v>
      </c>
      <c r="E30" s="82" t="s">
        <v>4985</v>
      </c>
      <c r="F30" s="82" t="s">
        <v>4986</v>
      </c>
      <c r="G30" s="82" t="s">
        <v>4987</v>
      </c>
      <c r="H30" s="82" t="s">
        <v>4988</v>
      </c>
      <c r="I30" s="82" t="s">
        <v>4989</v>
      </c>
      <c r="J30" s="82" t="s">
        <v>4990</v>
      </c>
      <c r="K30" s="82" t="s">
        <v>4991</v>
      </c>
      <c r="L30" s="82" t="s">
        <v>4992</v>
      </c>
    </row>
    <row r="31" ht="15" spans="1:12">
      <c r="A31" s="80" t="s">
        <v>1533</v>
      </c>
      <c r="B31" s="81"/>
      <c r="C31" s="82" t="s">
        <v>4993</v>
      </c>
      <c r="D31" s="82" t="s">
        <v>1507</v>
      </c>
      <c r="E31" s="82" t="s">
        <v>4994</v>
      </c>
      <c r="F31" s="82" t="s">
        <v>4995</v>
      </c>
      <c r="G31" s="82" t="s">
        <v>4996</v>
      </c>
      <c r="H31" s="82" t="s">
        <v>4997</v>
      </c>
      <c r="I31" s="82" t="s">
        <v>4998</v>
      </c>
      <c r="J31" s="82" t="s">
        <v>4999</v>
      </c>
      <c r="K31" s="82" t="s">
        <v>5000</v>
      </c>
      <c r="L31" s="82" t="s">
        <v>5001</v>
      </c>
    </row>
    <row r="32" ht="15" spans="1:12">
      <c r="A32" s="80" t="s">
        <v>1544</v>
      </c>
      <c r="B32" s="81"/>
      <c r="C32" s="82" t="s">
        <v>5002</v>
      </c>
      <c r="D32" s="82" t="s">
        <v>4839</v>
      </c>
      <c r="E32" s="82" t="s">
        <v>5003</v>
      </c>
      <c r="F32" s="82" t="s">
        <v>5004</v>
      </c>
      <c r="G32" s="82" t="s">
        <v>5005</v>
      </c>
      <c r="H32" s="82" t="s">
        <v>5006</v>
      </c>
      <c r="I32" s="82" t="s">
        <v>5007</v>
      </c>
      <c r="J32" s="82" t="s">
        <v>5008</v>
      </c>
      <c r="K32" s="82" t="s">
        <v>5009</v>
      </c>
      <c r="L32" s="82" t="s">
        <v>5010</v>
      </c>
    </row>
    <row r="33" ht="15" spans="1:12">
      <c r="A33" s="80" t="s">
        <v>1555</v>
      </c>
      <c r="B33" s="81"/>
      <c r="C33" s="82" t="s">
        <v>5011</v>
      </c>
      <c r="D33" s="82" t="s">
        <v>5012</v>
      </c>
      <c r="E33" s="82" t="s">
        <v>4920</v>
      </c>
      <c r="F33" s="82" t="s">
        <v>5013</v>
      </c>
      <c r="G33" s="82" t="s">
        <v>1730</v>
      </c>
      <c r="H33" s="82" t="s">
        <v>5014</v>
      </c>
      <c r="I33" s="82" t="s">
        <v>5015</v>
      </c>
      <c r="J33" s="82" t="s">
        <v>5016</v>
      </c>
      <c r="K33" s="82" t="s">
        <v>5017</v>
      </c>
      <c r="L33" s="82" t="s">
        <v>5018</v>
      </c>
    </row>
    <row r="34" ht="15" spans="1:12">
      <c r="A34" s="80" t="s">
        <v>1566</v>
      </c>
      <c r="B34" s="81"/>
      <c r="C34" s="82" t="s">
        <v>5019</v>
      </c>
      <c r="D34" s="82" t="s">
        <v>5020</v>
      </c>
      <c r="E34" s="82" t="s">
        <v>5021</v>
      </c>
      <c r="F34" s="82" t="s">
        <v>5022</v>
      </c>
      <c r="G34" s="82" t="s">
        <v>5023</v>
      </c>
      <c r="H34" s="82" t="s">
        <v>5024</v>
      </c>
      <c r="I34" s="82" t="s">
        <v>1646</v>
      </c>
      <c r="J34" s="82" t="s">
        <v>5025</v>
      </c>
      <c r="K34" s="82" t="s">
        <v>5026</v>
      </c>
      <c r="L34" s="82" t="s">
        <v>5027</v>
      </c>
    </row>
    <row r="35" ht="15" spans="1:12">
      <c r="A35" s="80" t="s">
        <v>1577</v>
      </c>
      <c r="B35" s="81"/>
      <c r="C35" s="82" t="s">
        <v>5028</v>
      </c>
      <c r="D35" s="82" t="s">
        <v>5029</v>
      </c>
      <c r="E35" s="82" t="s">
        <v>1757</v>
      </c>
      <c r="F35" s="82" t="s">
        <v>5030</v>
      </c>
      <c r="G35" s="82" t="s">
        <v>5031</v>
      </c>
      <c r="H35" s="82" t="s">
        <v>5032</v>
      </c>
      <c r="I35" s="82" t="s">
        <v>5033</v>
      </c>
      <c r="J35" s="82" t="s">
        <v>5034</v>
      </c>
      <c r="K35" s="82" t="s">
        <v>5035</v>
      </c>
      <c r="L35" s="82" t="s">
        <v>5036</v>
      </c>
    </row>
    <row r="36" ht="15" spans="1:12">
      <c r="A36" s="80" t="s">
        <v>1588</v>
      </c>
      <c r="B36" s="81"/>
      <c r="C36" s="82" t="s">
        <v>5037</v>
      </c>
      <c r="D36" s="82" t="s">
        <v>5038</v>
      </c>
      <c r="E36" s="82" t="s">
        <v>5039</v>
      </c>
      <c r="F36" s="82" t="s">
        <v>5040</v>
      </c>
      <c r="G36" s="82" t="s">
        <v>5041</v>
      </c>
      <c r="H36" s="82" t="s">
        <v>5042</v>
      </c>
      <c r="I36" s="82" t="s">
        <v>5043</v>
      </c>
      <c r="J36" s="82" t="s">
        <v>5044</v>
      </c>
      <c r="K36" s="82" t="s">
        <v>5045</v>
      </c>
      <c r="L36" s="82" t="s">
        <v>5046</v>
      </c>
    </row>
    <row r="37" ht="15" spans="1:12">
      <c r="A37" s="80" t="s">
        <v>1599</v>
      </c>
      <c r="B37" s="81"/>
      <c r="C37" s="82" t="s">
        <v>5047</v>
      </c>
      <c r="D37" s="82" t="s">
        <v>5048</v>
      </c>
      <c r="E37" s="82" t="s">
        <v>5049</v>
      </c>
      <c r="F37" s="82" t="s">
        <v>5050</v>
      </c>
      <c r="G37" s="82" t="s">
        <v>5051</v>
      </c>
      <c r="H37" s="82" t="s">
        <v>5052</v>
      </c>
      <c r="I37" s="82" t="s">
        <v>5053</v>
      </c>
      <c r="J37" s="82" t="s">
        <v>5054</v>
      </c>
      <c r="K37" s="82" t="s">
        <v>5055</v>
      </c>
      <c r="L37" s="82" t="s">
        <v>5056</v>
      </c>
    </row>
    <row r="38" ht="15" spans="1:12">
      <c r="A38" s="80" t="s">
        <v>1608</v>
      </c>
      <c r="B38" s="81"/>
      <c r="C38" s="82" t="s">
        <v>5057</v>
      </c>
      <c r="D38" s="82" t="s">
        <v>5058</v>
      </c>
      <c r="E38" s="82" t="s">
        <v>5059</v>
      </c>
      <c r="F38" s="82" t="s">
        <v>5060</v>
      </c>
      <c r="G38" s="82" t="s">
        <v>5061</v>
      </c>
      <c r="H38" s="82" t="s">
        <v>5062</v>
      </c>
      <c r="I38" s="82" t="s">
        <v>5063</v>
      </c>
      <c r="J38" s="82" t="s">
        <v>5064</v>
      </c>
      <c r="K38" s="82" t="s">
        <v>5065</v>
      </c>
      <c r="L38" s="82" t="s">
        <v>5066</v>
      </c>
    </row>
    <row r="39" ht="15" spans="1:12">
      <c r="A39" s="80" t="s">
        <v>1619</v>
      </c>
      <c r="B39" s="81"/>
      <c r="C39" s="82" t="s">
        <v>5067</v>
      </c>
      <c r="D39" s="82" t="s">
        <v>5068</v>
      </c>
      <c r="E39" s="82" t="s">
        <v>5069</v>
      </c>
      <c r="F39" s="82" t="s">
        <v>5070</v>
      </c>
      <c r="G39" s="82" t="s">
        <v>5071</v>
      </c>
      <c r="H39" s="82" t="s">
        <v>5072</v>
      </c>
      <c r="I39" s="82" t="s">
        <v>5073</v>
      </c>
      <c r="J39" s="82" t="s">
        <v>5074</v>
      </c>
      <c r="K39" s="82" t="s">
        <v>5075</v>
      </c>
      <c r="L39" s="82" t="s">
        <v>5076</v>
      </c>
    </row>
    <row r="40" ht="15" spans="1:12">
      <c r="A40" s="80" t="s">
        <v>1630</v>
      </c>
      <c r="B40" s="81"/>
      <c r="C40" s="82" t="s">
        <v>5077</v>
      </c>
      <c r="D40" s="82" t="s">
        <v>5078</v>
      </c>
      <c r="E40" s="82" t="s">
        <v>1833</v>
      </c>
      <c r="F40" s="82" t="s">
        <v>5079</v>
      </c>
      <c r="G40" s="82" t="s">
        <v>5080</v>
      </c>
      <c r="H40" s="82" t="s">
        <v>5081</v>
      </c>
      <c r="I40" s="82" t="s">
        <v>5082</v>
      </c>
      <c r="J40" s="82" t="s">
        <v>5083</v>
      </c>
      <c r="K40" s="82" t="s">
        <v>5084</v>
      </c>
      <c r="L40" s="82" t="s">
        <v>5085</v>
      </c>
    </row>
    <row r="41" ht="15" spans="1:12">
      <c r="A41" s="80" t="s">
        <v>1641</v>
      </c>
      <c r="B41" s="81"/>
      <c r="C41" s="82" t="s">
        <v>5086</v>
      </c>
      <c r="D41" s="82" t="s">
        <v>5087</v>
      </c>
      <c r="E41" s="82" t="s">
        <v>5088</v>
      </c>
      <c r="F41" s="82" t="s">
        <v>5089</v>
      </c>
      <c r="G41" s="82" t="s">
        <v>5090</v>
      </c>
      <c r="H41" s="82" t="s">
        <v>5091</v>
      </c>
      <c r="I41" s="82" t="s">
        <v>5092</v>
      </c>
      <c r="J41" s="82" t="s">
        <v>5093</v>
      </c>
      <c r="K41" s="82" t="s">
        <v>5094</v>
      </c>
      <c r="L41" s="82" t="s">
        <v>5095</v>
      </c>
    </row>
    <row r="42" ht="15" spans="1:12">
      <c r="A42" s="80" t="s">
        <v>1651</v>
      </c>
      <c r="B42" s="81"/>
      <c r="C42" s="82" t="s">
        <v>1516</v>
      </c>
      <c r="D42" s="82" t="s">
        <v>5096</v>
      </c>
      <c r="E42" s="82" t="s">
        <v>5097</v>
      </c>
      <c r="F42" s="82" t="s">
        <v>5098</v>
      </c>
      <c r="G42" s="82" t="s">
        <v>5099</v>
      </c>
      <c r="H42" s="82" t="s">
        <v>5100</v>
      </c>
      <c r="I42" s="82" t="s">
        <v>5101</v>
      </c>
      <c r="J42" s="82" t="s">
        <v>5102</v>
      </c>
      <c r="K42" s="82" t="s">
        <v>5103</v>
      </c>
      <c r="L42" s="82" t="s">
        <v>5104</v>
      </c>
    </row>
    <row r="43" ht="15" spans="1:12">
      <c r="A43" s="80" t="s">
        <v>1661</v>
      </c>
      <c r="B43" s="81"/>
      <c r="C43" s="82" t="s">
        <v>5105</v>
      </c>
      <c r="D43" s="82" t="s">
        <v>5106</v>
      </c>
      <c r="E43" s="82" t="s">
        <v>5107</v>
      </c>
      <c r="F43" s="82" t="s">
        <v>5108</v>
      </c>
      <c r="G43" s="82" t="s">
        <v>1742</v>
      </c>
      <c r="H43" s="82" t="s">
        <v>5109</v>
      </c>
      <c r="I43" s="82" t="s">
        <v>5110</v>
      </c>
      <c r="J43" s="82" t="s">
        <v>5111</v>
      </c>
      <c r="K43" s="82" t="s">
        <v>1909</v>
      </c>
      <c r="L43" s="82" t="s">
        <v>5112</v>
      </c>
    </row>
    <row r="44" ht="15" spans="1:12">
      <c r="A44" s="80" t="s">
        <v>1672</v>
      </c>
      <c r="B44" s="81"/>
      <c r="C44" s="82" t="s">
        <v>5113</v>
      </c>
      <c r="D44" s="82" t="s">
        <v>5114</v>
      </c>
      <c r="E44" s="82" t="s">
        <v>5115</v>
      </c>
      <c r="F44" s="82" t="s">
        <v>5100</v>
      </c>
      <c r="G44" s="82" t="s">
        <v>5116</v>
      </c>
      <c r="H44" s="82" t="s">
        <v>5117</v>
      </c>
      <c r="I44" s="82" t="s">
        <v>5118</v>
      </c>
      <c r="J44" s="82" t="s">
        <v>1977</v>
      </c>
      <c r="K44" s="82" t="s">
        <v>5119</v>
      </c>
      <c r="L44" s="82" t="s">
        <v>5120</v>
      </c>
    </row>
    <row r="45" ht="15" spans="1:12">
      <c r="A45" s="80" t="s">
        <v>1683</v>
      </c>
      <c r="B45" s="81"/>
      <c r="C45" s="82" t="s">
        <v>1799</v>
      </c>
      <c r="D45" s="82" t="s">
        <v>5121</v>
      </c>
      <c r="E45" s="82" t="s">
        <v>5122</v>
      </c>
      <c r="F45" s="82" t="s">
        <v>5123</v>
      </c>
      <c r="G45" s="82" t="s">
        <v>5124</v>
      </c>
      <c r="H45" s="82" t="s">
        <v>5125</v>
      </c>
      <c r="I45" s="82" t="s">
        <v>5126</v>
      </c>
      <c r="J45" s="82" t="s">
        <v>5127</v>
      </c>
      <c r="K45" s="82" t="s">
        <v>5128</v>
      </c>
      <c r="L45" s="82" t="s">
        <v>5129</v>
      </c>
    </row>
    <row r="46" ht="15" spans="1:12">
      <c r="A46" s="80" t="s">
        <v>1693</v>
      </c>
      <c r="B46" s="81"/>
      <c r="C46" s="82" t="s">
        <v>5130</v>
      </c>
      <c r="D46" s="82" t="s">
        <v>5131</v>
      </c>
      <c r="E46" s="82" t="s">
        <v>5132</v>
      </c>
      <c r="F46" s="82" t="s">
        <v>5133</v>
      </c>
      <c r="G46" s="82" t="s">
        <v>5134</v>
      </c>
      <c r="H46" s="82" t="s">
        <v>5135</v>
      </c>
      <c r="I46" s="82" t="s">
        <v>5136</v>
      </c>
      <c r="J46" s="82" t="s">
        <v>5137</v>
      </c>
      <c r="K46" s="82" t="s">
        <v>5138</v>
      </c>
      <c r="L46" s="82" t="s">
        <v>5139</v>
      </c>
    </row>
    <row r="47" ht="15" spans="1:12">
      <c r="A47" s="80" t="s">
        <v>1704</v>
      </c>
      <c r="B47" s="81"/>
      <c r="C47" s="82" t="s">
        <v>5140</v>
      </c>
      <c r="D47" s="82" t="s">
        <v>5141</v>
      </c>
      <c r="E47" s="82" t="s">
        <v>5142</v>
      </c>
      <c r="F47" s="82" t="s">
        <v>5143</v>
      </c>
      <c r="G47" s="82" t="s">
        <v>5144</v>
      </c>
      <c r="H47" s="82" t="s">
        <v>1911</v>
      </c>
      <c r="I47" s="82" t="s">
        <v>5145</v>
      </c>
      <c r="J47" s="82" t="s">
        <v>5146</v>
      </c>
      <c r="K47" s="82" t="s">
        <v>5147</v>
      </c>
      <c r="L47" s="82" t="s">
        <v>5148</v>
      </c>
    </row>
    <row r="48" ht="15" spans="1:12">
      <c r="A48" s="80" t="s">
        <v>1713</v>
      </c>
      <c r="B48" s="81"/>
      <c r="C48" s="82" t="s">
        <v>5149</v>
      </c>
      <c r="D48" s="82" t="s">
        <v>5150</v>
      </c>
      <c r="E48" s="82" t="s">
        <v>5151</v>
      </c>
      <c r="F48" s="82" t="s">
        <v>5152</v>
      </c>
      <c r="G48" s="82" t="s">
        <v>5153</v>
      </c>
      <c r="H48" s="82" t="s">
        <v>5154</v>
      </c>
      <c r="I48" s="82" t="s">
        <v>5155</v>
      </c>
      <c r="J48" s="82" t="s">
        <v>5156</v>
      </c>
      <c r="K48" s="82" t="s">
        <v>5157</v>
      </c>
      <c r="L48" s="82" t="s">
        <v>5158</v>
      </c>
    </row>
    <row r="49" ht="15" spans="1:12">
      <c r="A49" s="80" t="s">
        <v>1724</v>
      </c>
      <c r="B49" s="81"/>
      <c r="C49" s="82" t="s">
        <v>5159</v>
      </c>
      <c r="D49" s="82" t="s">
        <v>5160</v>
      </c>
      <c r="E49" s="82" t="s">
        <v>5161</v>
      </c>
      <c r="F49" s="82" t="s">
        <v>5162</v>
      </c>
      <c r="G49" s="82" t="s">
        <v>5163</v>
      </c>
      <c r="H49" s="82" t="s">
        <v>5164</v>
      </c>
      <c r="I49" s="82" t="s">
        <v>5165</v>
      </c>
      <c r="J49" s="82" t="s">
        <v>5166</v>
      </c>
      <c r="K49" s="82" t="s">
        <v>5167</v>
      </c>
      <c r="L49" s="82" t="s">
        <v>5168</v>
      </c>
    </row>
    <row r="50" ht="15" spans="1:12">
      <c r="A50" s="80" t="s">
        <v>1735</v>
      </c>
      <c r="B50" s="81"/>
      <c r="C50" s="82" t="s">
        <v>5169</v>
      </c>
      <c r="D50" s="82" t="s">
        <v>1582</v>
      </c>
      <c r="E50" s="82" t="s">
        <v>5170</v>
      </c>
      <c r="F50" s="82" t="s">
        <v>5171</v>
      </c>
      <c r="G50" s="82" t="s">
        <v>5172</v>
      </c>
      <c r="H50" s="82" t="s">
        <v>5173</v>
      </c>
      <c r="I50" s="82" t="s">
        <v>5174</v>
      </c>
      <c r="J50" s="82" t="s">
        <v>5175</v>
      </c>
      <c r="K50" s="82" t="s">
        <v>5176</v>
      </c>
      <c r="L50" s="82" t="s">
        <v>5177</v>
      </c>
    </row>
    <row r="51" ht="15" spans="1:12">
      <c r="A51" s="80" t="s">
        <v>1746</v>
      </c>
      <c r="B51" s="81"/>
      <c r="C51" s="82" t="s">
        <v>5114</v>
      </c>
      <c r="D51" s="82" t="s">
        <v>5178</v>
      </c>
      <c r="E51" s="82" t="s">
        <v>5179</v>
      </c>
      <c r="F51" s="82" t="s">
        <v>5180</v>
      </c>
      <c r="G51" s="82" t="s">
        <v>5181</v>
      </c>
      <c r="H51" s="82" t="s">
        <v>5182</v>
      </c>
      <c r="I51" s="82" t="s">
        <v>5183</v>
      </c>
      <c r="J51" s="82" t="s">
        <v>5184</v>
      </c>
      <c r="K51" s="82" t="s">
        <v>5185</v>
      </c>
      <c r="L51" s="82" t="s">
        <v>5186</v>
      </c>
    </row>
    <row r="52" ht="15" spans="1:12">
      <c r="A52" s="80" t="s">
        <v>1756</v>
      </c>
      <c r="B52" s="81"/>
      <c r="C52" s="82" t="s">
        <v>5187</v>
      </c>
      <c r="D52" s="82" t="s">
        <v>5188</v>
      </c>
      <c r="E52" s="82" t="s">
        <v>5189</v>
      </c>
      <c r="F52" s="82" t="s">
        <v>5190</v>
      </c>
      <c r="G52" s="82" t="s">
        <v>5191</v>
      </c>
      <c r="H52" s="82" t="s">
        <v>5192</v>
      </c>
      <c r="I52" s="82" t="s">
        <v>5193</v>
      </c>
      <c r="J52" s="82" t="s">
        <v>5194</v>
      </c>
      <c r="K52" s="82" t="s">
        <v>5195</v>
      </c>
      <c r="L52" s="82" t="s">
        <v>5196</v>
      </c>
    </row>
    <row r="53" ht="15" spans="1:12">
      <c r="A53" s="80" t="s">
        <v>1766</v>
      </c>
      <c r="B53" s="81"/>
      <c r="C53" s="82" t="s">
        <v>5197</v>
      </c>
      <c r="D53" s="82" t="s">
        <v>5198</v>
      </c>
      <c r="E53" s="82" t="s">
        <v>1719</v>
      </c>
      <c r="F53" s="82" t="s">
        <v>5199</v>
      </c>
      <c r="G53" s="82" t="s">
        <v>5200</v>
      </c>
      <c r="H53" s="82" t="s">
        <v>5201</v>
      </c>
      <c r="I53" s="82" t="s">
        <v>5202</v>
      </c>
      <c r="J53" s="82" t="s">
        <v>5203</v>
      </c>
      <c r="K53" s="82" t="s">
        <v>5204</v>
      </c>
      <c r="L53" s="82" t="s">
        <v>5205</v>
      </c>
    </row>
    <row r="54" ht="15" spans="1:12">
      <c r="A54" s="80" t="s">
        <v>1777</v>
      </c>
      <c r="B54" s="81"/>
      <c r="C54" s="82" t="s">
        <v>5206</v>
      </c>
      <c r="D54" s="82" t="s">
        <v>5207</v>
      </c>
      <c r="E54" s="82" t="s">
        <v>5208</v>
      </c>
      <c r="F54" s="82" t="s">
        <v>5209</v>
      </c>
      <c r="G54" s="82" t="s">
        <v>5210</v>
      </c>
      <c r="H54" s="82" t="s">
        <v>5211</v>
      </c>
      <c r="I54" s="82" t="s">
        <v>5212</v>
      </c>
      <c r="J54" s="82" t="s">
        <v>5213</v>
      </c>
      <c r="K54" s="82" t="s">
        <v>5214</v>
      </c>
      <c r="L54" s="82" t="s">
        <v>5215</v>
      </c>
    </row>
    <row r="55" ht="15" spans="1:12">
      <c r="A55" s="80" t="s">
        <v>1788</v>
      </c>
      <c r="B55" s="81"/>
      <c r="C55" s="82" t="s">
        <v>5216</v>
      </c>
      <c r="D55" s="82" t="s">
        <v>5217</v>
      </c>
      <c r="E55" s="82" t="s">
        <v>5218</v>
      </c>
      <c r="F55" s="82" t="s">
        <v>5219</v>
      </c>
      <c r="G55" s="82" t="s">
        <v>5220</v>
      </c>
      <c r="H55" s="82" t="s">
        <v>5221</v>
      </c>
      <c r="I55" s="82" t="s">
        <v>5222</v>
      </c>
      <c r="J55" s="82" t="s">
        <v>5223</v>
      </c>
      <c r="K55" s="82" t="s">
        <v>5224</v>
      </c>
      <c r="L55" s="82" t="s">
        <v>5225</v>
      </c>
    </row>
    <row r="56" ht="15" spans="1:12">
      <c r="A56" s="80" t="s">
        <v>1798</v>
      </c>
      <c r="B56" s="81"/>
      <c r="C56" s="82" t="s">
        <v>5226</v>
      </c>
      <c r="D56" s="82" t="s">
        <v>5227</v>
      </c>
      <c r="E56" s="82" t="s">
        <v>5228</v>
      </c>
      <c r="F56" s="82" t="s">
        <v>5229</v>
      </c>
      <c r="G56" s="82" t="s">
        <v>5230</v>
      </c>
      <c r="H56" s="82" t="s">
        <v>5231</v>
      </c>
      <c r="I56" s="82" t="s">
        <v>5232</v>
      </c>
      <c r="J56" s="82" t="s">
        <v>5233</v>
      </c>
      <c r="K56" s="82" t="s">
        <v>5234</v>
      </c>
      <c r="L56" s="82" t="s">
        <v>5235</v>
      </c>
    </row>
    <row r="57" ht="15" spans="1:12">
      <c r="A57" s="80" t="s">
        <v>1809</v>
      </c>
      <c r="B57" s="81"/>
      <c r="C57" s="82" t="s">
        <v>5236</v>
      </c>
      <c r="D57" s="82" t="s">
        <v>5237</v>
      </c>
      <c r="E57" s="82" t="s">
        <v>5238</v>
      </c>
      <c r="F57" s="82" t="s">
        <v>5239</v>
      </c>
      <c r="G57" s="82" t="s">
        <v>5240</v>
      </c>
      <c r="H57" s="82" t="s">
        <v>5241</v>
      </c>
      <c r="I57" s="82" t="s">
        <v>5242</v>
      </c>
      <c r="J57" s="82" t="s">
        <v>5243</v>
      </c>
      <c r="K57" s="82" t="s">
        <v>5244</v>
      </c>
      <c r="L57" s="82" t="s">
        <v>5245</v>
      </c>
    </row>
    <row r="58" ht="15" spans="1:12">
      <c r="A58" s="80" t="s">
        <v>1819</v>
      </c>
      <c r="B58" s="81"/>
      <c r="C58" s="82" t="s">
        <v>5246</v>
      </c>
      <c r="D58" s="82" t="s">
        <v>5247</v>
      </c>
      <c r="E58" s="82" t="s">
        <v>5248</v>
      </c>
      <c r="F58" s="82" t="s">
        <v>5249</v>
      </c>
      <c r="G58" s="82" t="s">
        <v>5250</v>
      </c>
      <c r="H58" s="82" t="s">
        <v>5251</v>
      </c>
      <c r="I58" s="82" t="s">
        <v>5252</v>
      </c>
      <c r="J58" s="82" t="s">
        <v>5253</v>
      </c>
      <c r="K58" s="82" t="s">
        <v>5254</v>
      </c>
      <c r="L58" s="82" t="s">
        <v>5255</v>
      </c>
    </row>
    <row r="59" ht="15" spans="1:12">
      <c r="A59" s="80" t="s">
        <v>1830</v>
      </c>
      <c r="B59" s="81"/>
      <c r="C59" s="82" t="s">
        <v>5256</v>
      </c>
      <c r="D59" s="82" t="s">
        <v>5257</v>
      </c>
      <c r="E59" s="82" t="s">
        <v>5258</v>
      </c>
      <c r="F59" s="82" t="s">
        <v>5259</v>
      </c>
      <c r="G59" s="82" t="s">
        <v>5260</v>
      </c>
      <c r="H59" s="82" t="s">
        <v>5261</v>
      </c>
      <c r="I59" s="82" t="s">
        <v>5262</v>
      </c>
      <c r="J59" s="82" t="s">
        <v>5263</v>
      </c>
      <c r="K59" s="82" t="s">
        <v>5264</v>
      </c>
      <c r="L59" s="82" t="s">
        <v>5265</v>
      </c>
    </row>
    <row r="60" ht="15" spans="1:12">
      <c r="A60" s="80" t="s">
        <v>1841</v>
      </c>
      <c r="B60" s="81"/>
      <c r="C60" s="82" t="s">
        <v>5266</v>
      </c>
      <c r="D60" s="82" t="s">
        <v>5267</v>
      </c>
      <c r="E60" s="82" t="s">
        <v>5268</v>
      </c>
      <c r="F60" s="82" t="s">
        <v>5269</v>
      </c>
      <c r="G60" s="82" t="s">
        <v>5270</v>
      </c>
      <c r="H60" s="82" t="s">
        <v>5271</v>
      </c>
      <c r="I60" s="82" t="s">
        <v>5272</v>
      </c>
      <c r="J60" s="82" t="s">
        <v>5273</v>
      </c>
      <c r="K60" s="82" t="s">
        <v>5274</v>
      </c>
      <c r="L60" s="82" t="s">
        <v>5275</v>
      </c>
    </row>
    <row r="61" ht="15" spans="1:12">
      <c r="A61" s="80" t="s">
        <v>1852</v>
      </c>
      <c r="B61" s="81"/>
      <c r="C61" s="82" t="s">
        <v>5276</v>
      </c>
      <c r="D61" s="82" t="s">
        <v>5277</v>
      </c>
      <c r="E61" s="82" t="s">
        <v>5278</v>
      </c>
      <c r="F61" s="82" t="s">
        <v>5279</v>
      </c>
      <c r="G61" s="82" t="s">
        <v>5280</v>
      </c>
      <c r="H61" s="82" t="s">
        <v>5281</v>
      </c>
      <c r="I61" s="82" t="s">
        <v>5282</v>
      </c>
      <c r="J61" s="82" t="s">
        <v>5283</v>
      </c>
      <c r="K61" s="82" t="s">
        <v>1958</v>
      </c>
      <c r="L61" s="82" t="s">
        <v>5284</v>
      </c>
    </row>
    <row r="62" ht="15" spans="1:12">
      <c r="A62" s="80" t="s">
        <v>1863</v>
      </c>
      <c r="B62" s="81"/>
      <c r="C62" s="82" t="s">
        <v>5285</v>
      </c>
      <c r="D62" s="82" t="s">
        <v>5286</v>
      </c>
      <c r="E62" s="82" t="s">
        <v>5287</v>
      </c>
      <c r="F62" s="82" t="s">
        <v>5288</v>
      </c>
      <c r="G62" s="82" t="s">
        <v>5289</v>
      </c>
      <c r="H62" s="82" t="s">
        <v>5290</v>
      </c>
      <c r="I62" s="82" t="s">
        <v>5291</v>
      </c>
      <c r="J62" s="82" t="s">
        <v>5292</v>
      </c>
      <c r="K62" s="82" t="s">
        <v>5293</v>
      </c>
      <c r="L62" s="82" t="s">
        <v>5294</v>
      </c>
    </row>
    <row r="63" ht="15" spans="1:12">
      <c r="A63" s="80" t="s">
        <v>1874</v>
      </c>
      <c r="B63" s="81"/>
      <c r="C63" s="82" t="s">
        <v>5189</v>
      </c>
      <c r="D63" s="82" t="s">
        <v>5295</v>
      </c>
      <c r="E63" s="82" t="s">
        <v>5296</v>
      </c>
      <c r="F63" s="82" t="s">
        <v>5297</v>
      </c>
      <c r="G63" s="82" t="s">
        <v>5298</v>
      </c>
      <c r="H63" s="82" t="s">
        <v>5299</v>
      </c>
      <c r="I63" s="82" t="s">
        <v>5300</v>
      </c>
      <c r="J63" s="82" t="s">
        <v>5301</v>
      </c>
      <c r="K63" s="82" t="s">
        <v>5302</v>
      </c>
      <c r="L63" s="82" t="s">
        <v>5303</v>
      </c>
    </row>
    <row r="64" ht="15" spans="1:12">
      <c r="A64" s="80" t="s">
        <v>1884</v>
      </c>
      <c r="B64" s="81"/>
      <c r="C64" s="82" t="s">
        <v>5304</v>
      </c>
      <c r="D64" s="82" t="s">
        <v>5305</v>
      </c>
      <c r="E64" s="82" t="s">
        <v>5306</v>
      </c>
      <c r="F64" s="82" t="s">
        <v>5307</v>
      </c>
      <c r="G64" s="82" t="s">
        <v>5308</v>
      </c>
      <c r="H64" s="82" t="s">
        <v>5309</v>
      </c>
      <c r="I64" s="82" t="s">
        <v>5310</v>
      </c>
      <c r="J64" s="82" t="s">
        <v>5311</v>
      </c>
      <c r="K64" s="82" t="s">
        <v>5312</v>
      </c>
      <c r="L64" s="82" t="s">
        <v>5313</v>
      </c>
    </row>
    <row r="65" ht="15" spans="1:12">
      <c r="A65" s="80" t="s">
        <v>1895</v>
      </c>
      <c r="B65" s="81"/>
      <c r="C65" s="82" t="s">
        <v>5314</v>
      </c>
      <c r="D65" s="82" t="s">
        <v>5315</v>
      </c>
      <c r="E65" s="82" t="s">
        <v>5316</v>
      </c>
      <c r="F65" s="82" t="s">
        <v>5317</v>
      </c>
      <c r="G65" s="82" t="s">
        <v>5318</v>
      </c>
      <c r="H65" s="82" t="s">
        <v>5319</v>
      </c>
      <c r="I65" s="82" t="s">
        <v>5320</v>
      </c>
      <c r="J65" s="82" t="s">
        <v>5321</v>
      </c>
      <c r="K65" s="82" t="s">
        <v>5322</v>
      </c>
      <c r="L65" s="82" t="s">
        <v>5323</v>
      </c>
    </row>
    <row r="66" ht="15" spans="1:12">
      <c r="A66" s="80" t="s">
        <v>1905</v>
      </c>
      <c r="B66" s="81"/>
      <c r="C66" s="82" t="s">
        <v>5324</v>
      </c>
      <c r="D66" s="82" t="s">
        <v>5325</v>
      </c>
      <c r="E66" s="82" t="s">
        <v>5326</v>
      </c>
      <c r="F66" s="82" t="s">
        <v>5327</v>
      </c>
      <c r="G66" s="82" t="s">
        <v>5328</v>
      </c>
      <c r="H66" s="82" t="s">
        <v>5329</v>
      </c>
      <c r="I66" s="82" t="s">
        <v>5330</v>
      </c>
      <c r="J66" s="82" t="s">
        <v>5331</v>
      </c>
      <c r="K66" s="82" t="s">
        <v>5332</v>
      </c>
      <c r="L66" s="82" t="s">
        <v>5333</v>
      </c>
    </row>
    <row r="67" ht="15" spans="1:12">
      <c r="A67" s="80" t="s">
        <v>1916</v>
      </c>
      <c r="B67" s="81"/>
      <c r="C67" s="82" t="s">
        <v>4943</v>
      </c>
      <c r="D67" s="82" t="s">
        <v>5334</v>
      </c>
      <c r="E67" s="82" t="s">
        <v>5335</v>
      </c>
      <c r="F67" s="82" t="s">
        <v>5336</v>
      </c>
      <c r="G67" s="82" t="s">
        <v>5337</v>
      </c>
      <c r="H67" s="82" t="s">
        <v>5338</v>
      </c>
      <c r="I67" s="82" t="s">
        <v>5339</v>
      </c>
      <c r="J67" s="82" t="s">
        <v>5340</v>
      </c>
      <c r="K67" s="82" t="s">
        <v>5341</v>
      </c>
      <c r="L67" s="82" t="s">
        <v>5342</v>
      </c>
    </row>
    <row r="68" ht="15" spans="1:12">
      <c r="A68" s="80" t="s">
        <v>1927</v>
      </c>
      <c r="B68" s="81"/>
      <c r="C68" s="82" t="s">
        <v>5343</v>
      </c>
      <c r="D68" s="82" t="s">
        <v>5344</v>
      </c>
      <c r="E68" s="82" t="s">
        <v>5345</v>
      </c>
      <c r="F68" s="82" t="s">
        <v>5346</v>
      </c>
      <c r="G68" s="82" t="s">
        <v>5347</v>
      </c>
      <c r="H68" s="82" t="s">
        <v>5348</v>
      </c>
      <c r="I68" s="82" t="s">
        <v>5349</v>
      </c>
      <c r="J68" s="82" t="s">
        <v>5350</v>
      </c>
      <c r="K68" s="82" t="s">
        <v>5351</v>
      </c>
      <c r="L68" s="82" t="s">
        <v>5352</v>
      </c>
    </row>
    <row r="69" ht="15" spans="1:12">
      <c r="A69" s="80" t="s">
        <v>1938</v>
      </c>
      <c r="B69" s="81"/>
      <c r="C69" s="82" t="s">
        <v>5353</v>
      </c>
      <c r="D69" s="82" t="s">
        <v>5354</v>
      </c>
      <c r="E69" s="82" t="s">
        <v>5355</v>
      </c>
      <c r="F69" s="82" t="s">
        <v>5356</v>
      </c>
      <c r="G69" s="82" t="s">
        <v>5357</v>
      </c>
      <c r="H69" s="82" t="s">
        <v>5358</v>
      </c>
      <c r="I69" s="82" t="s">
        <v>5359</v>
      </c>
      <c r="J69" s="82" t="s">
        <v>5360</v>
      </c>
      <c r="K69" s="82" t="s">
        <v>5361</v>
      </c>
      <c r="L69" s="82" t="s">
        <v>5362</v>
      </c>
    </row>
    <row r="70" ht="15" spans="1:12">
      <c r="A70" s="80" t="s">
        <v>1949</v>
      </c>
      <c r="B70" s="81"/>
      <c r="C70" s="82" t="s">
        <v>5363</v>
      </c>
      <c r="D70" s="82" t="s">
        <v>1869</v>
      </c>
      <c r="E70" s="82" t="s">
        <v>5364</v>
      </c>
      <c r="F70" s="82" t="s">
        <v>5365</v>
      </c>
      <c r="G70" s="82" t="s">
        <v>5366</v>
      </c>
      <c r="H70" s="82" t="s">
        <v>5367</v>
      </c>
      <c r="I70" s="82" t="s">
        <v>5368</v>
      </c>
      <c r="J70" s="82" t="s">
        <v>5369</v>
      </c>
      <c r="K70" s="82" t="s">
        <v>5370</v>
      </c>
      <c r="L70" s="82" t="s">
        <v>5371</v>
      </c>
    </row>
    <row r="71" ht="15" spans="1:12">
      <c r="A71" s="80" t="s">
        <v>1960</v>
      </c>
      <c r="B71" s="81"/>
      <c r="C71" s="82" t="s">
        <v>5372</v>
      </c>
      <c r="D71" s="82" t="s">
        <v>5373</v>
      </c>
      <c r="E71" s="82" t="s">
        <v>5374</v>
      </c>
      <c r="F71" s="82" t="s">
        <v>5375</v>
      </c>
      <c r="G71" s="82" t="s">
        <v>5376</v>
      </c>
      <c r="H71" s="82" t="s">
        <v>5377</v>
      </c>
      <c r="I71" s="82" t="s">
        <v>5378</v>
      </c>
      <c r="J71" s="82" t="s">
        <v>5379</v>
      </c>
      <c r="K71" s="82" t="s">
        <v>5380</v>
      </c>
      <c r="L71" s="82" t="s">
        <v>5381</v>
      </c>
    </row>
    <row r="72" ht="15" spans="1:12">
      <c r="A72" s="80" t="s">
        <v>1971</v>
      </c>
      <c r="B72" s="81"/>
      <c r="C72" s="82" t="s">
        <v>5382</v>
      </c>
      <c r="D72" s="82" t="s">
        <v>5383</v>
      </c>
      <c r="E72" s="82" t="s">
        <v>5384</v>
      </c>
      <c r="F72" s="82" t="s">
        <v>5385</v>
      </c>
      <c r="G72" s="82" t="s">
        <v>5386</v>
      </c>
      <c r="H72" s="82" t="s">
        <v>5387</v>
      </c>
      <c r="I72" s="82" t="s">
        <v>5388</v>
      </c>
      <c r="J72" s="82" t="s">
        <v>5389</v>
      </c>
      <c r="K72" s="82" t="s">
        <v>5390</v>
      </c>
      <c r="L72" s="82" t="s">
        <v>5391</v>
      </c>
    </row>
    <row r="73" ht="15" spans="1:12">
      <c r="A73" s="80" t="s">
        <v>1982</v>
      </c>
      <c r="B73" s="81"/>
      <c r="C73" s="82" t="s">
        <v>5392</v>
      </c>
      <c r="D73" s="82" t="s">
        <v>5393</v>
      </c>
      <c r="E73" s="82" t="s">
        <v>5394</v>
      </c>
      <c r="F73" s="82" t="s">
        <v>5395</v>
      </c>
      <c r="G73" s="82" t="s">
        <v>5396</v>
      </c>
      <c r="H73" s="82" t="s">
        <v>5397</v>
      </c>
      <c r="I73" s="82" t="s">
        <v>5398</v>
      </c>
      <c r="J73" s="82" t="s">
        <v>5399</v>
      </c>
      <c r="K73" s="82" t="s">
        <v>5400</v>
      </c>
      <c r="L73" s="82" t="s">
        <v>5401</v>
      </c>
    </row>
    <row r="74" spans="1:12">
      <c r="A74" s="73"/>
      <c r="B74" s="73"/>
      <c r="C74" s="73"/>
      <c r="D74" s="73"/>
      <c r="E74" s="73"/>
      <c r="F74" s="73"/>
      <c r="G74" s="73"/>
      <c r="H74" s="73"/>
      <c r="I74" s="73"/>
      <c r="J74" s="73"/>
      <c r="K74" s="73"/>
      <c r="L74" s="73"/>
    </row>
    <row r="75" ht="21.75" spans="1:12">
      <c r="A75" s="71" t="s">
        <v>5402</v>
      </c>
      <c r="B75" s="71"/>
      <c r="C75" s="71"/>
      <c r="D75" s="71"/>
      <c r="E75" s="71"/>
      <c r="F75" s="71"/>
      <c r="G75" s="71"/>
      <c r="H75" s="71"/>
      <c r="I75" s="71"/>
      <c r="J75" s="71"/>
      <c r="K75" s="71"/>
      <c r="L75" s="71"/>
    </row>
    <row r="76" ht="18.75" spans="1:12">
      <c r="A76" s="79" t="s">
        <v>5403</v>
      </c>
      <c r="B76" s="79" t="s">
        <v>5404</v>
      </c>
      <c r="C76" s="79" t="s">
        <v>1345</v>
      </c>
      <c r="D76" s="79" t="s">
        <v>1346</v>
      </c>
      <c r="E76" s="79" t="s">
        <v>1347</v>
      </c>
      <c r="F76" s="79" t="s">
        <v>1348</v>
      </c>
      <c r="G76" s="79" t="s">
        <v>1349</v>
      </c>
      <c r="H76" s="79" t="s">
        <v>1350</v>
      </c>
      <c r="I76" s="79" t="s">
        <v>1351</v>
      </c>
      <c r="J76" s="79" t="s">
        <v>1352</v>
      </c>
      <c r="K76" s="79" t="s">
        <v>1353</v>
      </c>
      <c r="L76" s="79" t="s">
        <v>1354</v>
      </c>
    </row>
    <row r="77" ht="15" spans="1:12">
      <c r="A77" s="80" t="s">
        <v>5405</v>
      </c>
      <c r="B77" s="84" t="s">
        <v>5406</v>
      </c>
      <c r="C77" s="82" t="s">
        <v>5407</v>
      </c>
      <c r="D77" s="82" t="s">
        <v>5408</v>
      </c>
      <c r="E77" s="82" t="s">
        <v>5409</v>
      </c>
      <c r="F77" s="82" t="s">
        <v>5410</v>
      </c>
      <c r="G77" s="82" t="s">
        <v>5411</v>
      </c>
      <c r="H77" s="82" t="s">
        <v>5412</v>
      </c>
      <c r="I77" s="82" t="s">
        <v>5413</v>
      </c>
      <c r="J77" s="82" t="s">
        <v>5414</v>
      </c>
      <c r="K77" s="82" t="s">
        <v>5415</v>
      </c>
      <c r="L77" s="82" t="s">
        <v>5416</v>
      </c>
    </row>
    <row r="78" ht="15" spans="1:12">
      <c r="A78" s="80" t="s">
        <v>5417</v>
      </c>
      <c r="B78" s="84" t="s">
        <v>5418</v>
      </c>
      <c r="C78" s="82" t="s">
        <v>5419</v>
      </c>
      <c r="D78" s="82" t="s">
        <v>5420</v>
      </c>
      <c r="E78" s="82" t="s">
        <v>5421</v>
      </c>
      <c r="F78" s="82" t="s">
        <v>5422</v>
      </c>
      <c r="G78" s="82" t="s">
        <v>5423</v>
      </c>
      <c r="H78" s="82" t="s">
        <v>5424</v>
      </c>
      <c r="I78" s="82" t="s">
        <v>5425</v>
      </c>
      <c r="J78" s="82" t="s">
        <v>5426</v>
      </c>
      <c r="K78" s="82" t="s">
        <v>5427</v>
      </c>
      <c r="L78" s="82" t="s">
        <v>5428</v>
      </c>
    </row>
    <row r="79" ht="15" spans="1:12">
      <c r="A79" s="80" t="s">
        <v>5429</v>
      </c>
      <c r="B79" s="84" t="s">
        <v>5430</v>
      </c>
      <c r="C79" s="82" t="s">
        <v>5431</v>
      </c>
      <c r="D79" s="82" t="s">
        <v>5432</v>
      </c>
      <c r="E79" s="82" t="s">
        <v>5433</v>
      </c>
      <c r="F79" s="82" t="s">
        <v>5434</v>
      </c>
      <c r="G79" s="82" t="s">
        <v>5435</v>
      </c>
      <c r="H79" s="82" t="s">
        <v>5436</v>
      </c>
      <c r="I79" s="82" t="s">
        <v>5437</v>
      </c>
      <c r="J79" s="82" t="s">
        <v>5438</v>
      </c>
      <c r="K79" s="82" t="s">
        <v>5439</v>
      </c>
      <c r="L79" s="82" t="s">
        <v>5440</v>
      </c>
    </row>
    <row r="81" spans="1:1">
      <c r="A81" t="s">
        <v>5441</v>
      </c>
    </row>
    <row r="82" spans="1:1">
      <c r="A82" t="s">
        <v>5442</v>
      </c>
    </row>
    <row r="83" spans="1:1">
      <c r="A83" t="s">
        <v>5443</v>
      </c>
    </row>
  </sheetData>
  <mergeCells count="8">
    <mergeCell ref="A1:H1"/>
    <mergeCell ref="A2:H2"/>
    <mergeCell ref="A3:H3"/>
    <mergeCell ref="A5:L5"/>
    <mergeCell ref="A11:L11"/>
    <mergeCell ref="A12:L12"/>
    <mergeCell ref="A74:L74"/>
    <mergeCell ref="A75:L75"/>
  </mergeCells>
  <hyperlinks>
    <hyperlink ref="M4" location="价格目录!A1" display="返回目录"/>
  </hyperlinks>
  <pageMargins left="0.75" right="0.75" top="1" bottom="1" header="0.5" footer="0.5"/>
  <pageSetup paperSize="9" orientation="portrait"/>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K63"/>
  <sheetViews>
    <sheetView topLeftCell="A43" workbookViewId="0">
      <selection activeCell="D45" sqref="D45"/>
    </sheetView>
  </sheetViews>
  <sheetFormatPr defaultColWidth="9" defaultRowHeight="14.25"/>
  <cols>
    <col min="1" max="1" width="16.25" customWidth="1"/>
    <col min="4" max="4" width="17.625" customWidth="1"/>
    <col min="7" max="7" width="16.875" customWidth="1"/>
    <col min="10" max="10" width="21.375" customWidth="1"/>
  </cols>
  <sheetData>
    <row r="1" s="67" customFormat="1" ht="38" customHeight="1" spans="1:11">
      <c r="A1" s="68" t="s">
        <v>5444</v>
      </c>
      <c r="B1" s="68"/>
      <c r="C1" s="68"/>
      <c r="D1" s="68"/>
      <c r="E1" s="68"/>
      <c r="F1" s="68"/>
      <c r="G1" s="68"/>
      <c r="H1" s="68"/>
      <c r="I1" s="68"/>
      <c r="J1" s="68"/>
      <c r="K1" s="68"/>
    </row>
    <row r="2" s="67" customFormat="1" ht="30" customHeight="1" spans="1:11">
      <c r="A2" s="69" t="s">
        <v>5445</v>
      </c>
      <c r="B2" s="69"/>
      <c r="C2" s="69"/>
      <c r="D2" s="69"/>
      <c r="E2" s="69"/>
      <c r="F2" s="69"/>
      <c r="G2" s="69"/>
      <c r="H2" s="69"/>
      <c r="I2" s="69"/>
      <c r="J2" s="69"/>
      <c r="K2" s="69"/>
    </row>
    <row r="3" s="67" customFormat="1" ht="35" customHeight="1" spans="1:11">
      <c r="A3" s="70" t="s">
        <v>5446</v>
      </c>
      <c r="B3" s="70"/>
      <c r="C3" s="70"/>
      <c r="D3" s="70"/>
      <c r="E3" s="70"/>
      <c r="F3" s="70"/>
      <c r="G3" s="70"/>
      <c r="H3" s="70"/>
      <c r="I3" s="70"/>
      <c r="J3" s="70"/>
      <c r="K3" s="70"/>
    </row>
    <row r="4" s="67" customFormat="1" ht="21.75" spans="1:11">
      <c r="A4" s="71" t="s">
        <v>2016</v>
      </c>
      <c r="B4" s="72" t="s">
        <v>818</v>
      </c>
      <c r="C4" s="73"/>
      <c r="D4" s="71" t="s">
        <v>2016</v>
      </c>
      <c r="E4" s="72" t="s">
        <v>818</v>
      </c>
      <c r="F4" s="73"/>
      <c r="G4" s="71" t="s">
        <v>2016</v>
      </c>
      <c r="H4" s="72" t="s">
        <v>818</v>
      </c>
      <c r="I4" s="73"/>
      <c r="J4" s="71" t="s">
        <v>2016</v>
      </c>
      <c r="K4" s="72" t="s">
        <v>818</v>
      </c>
    </row>
    <row r="5" s="67" customFormat="1" ht="15.75" spans="1:11">
      <c r="A5" s="74" t="s">
        <v>2017</v>
      </c>
      <c r="B5" s="75" t="s">
        <v>2018</v>
      </c>
      <c r="C5" s="74"/>
      <c r="D5" s="74" t="s">
        <v>2019</v>
      </c>
      <c r="E5" s="75" t="s">
        <v>2018</v>
      </c>
      <c r="F5" s="74"/>
      <c r="G5" s="74" t="s">
        <v>2020</v>
      </c>
      <c r="H5" s="75" t="s">
        <v>2018</v>
      </c>
      <c r="I5" s="74"/>
      <c r="J5" s="74" t="s">
        <v>2026</v>
      </c>
      <c r="K5" s="75" t="s">
        <v>2018</v>
      </c>
    </row>
    <row r="6" s="67" customFormat="1" ht="15" spans="1:11">
      <c r="A6" s="76" t="s">
        <v>2023</v>
      </c>
      <c r="B6" s="77" t="s">
        <v>2018</v>
      </c>
      <c r="C6" s="76"/>
      <c r="D6" s="76" t="s">
        <v>2024</v>
      </c>
      <c r="E6" s="77" t="s">
        <v>2018</v>
      </c>
      <c r="F6" s="76"/>
      <c r="G6" s="76" t="s">
        <v>2025</v>
      </c>
      <c r="H6" s="77" t="s">
        <v>2022</v>
      </c>
      <c r="I6" s="76"/>
      <c r="J6" s="76" t="s">
        <v>2030</v>
      </c>
      <c r="K6" s="77" t="s">
        <v>2018</v>
      </c>
    </row>
    <row r="7" s="67" customFormat="1" ht="15" spans="1:11">
      <c r="A7" s="74" t="s">
        <v>2027</v>
      </c>
      <c r="B7" s="75" t="s">
        <v>2018</v>
      </c>
      <c r="C7" s="74"/>
      <c r="D7" s="74" t="s">
        <v>2028</v>
      </c>
      <c r="E7" s="75" t="s">
        <v>2018</v>
      </c>
      <c r="F7" s="74"/>
      <c r="G7" s="74" t="s">
        <v>2029</v>
      </c>
      <c r="H7" s="75" t="s">
        <v>2022</v>
      </c>
      <c r="I7" s="74"/>
      <c r="J7" s="74" t="s">
        <v>2035</v>
      </c>
      <c r="K7" s="75" t="s">
        <v>2018</v>
      </c>
    </row>
    <row r="8" s="67" customFormat="1" ht="15" spans="1:11">
      <c r="A8" s="76" t="s">
        <v>2031</v>
      </c>
      <c r="B8" s="77" t="s">
        <v>2018</v>
      </c>
      <c r="C8" s="76"/>
      <c r="D8" s="76" t="s">
        <v>2033</v>
      </c>
      <c r="E8" s="77" t="s">
        <v>2018</v>
      </c>
      <c r="F8" s="76"/>
      <c r="G8" s="76" t="s">
        <v>2034</v>
      </c>
      <c r="H8" s="77" t="s">
        <v>2022</v>
      </c>
      <c r="I8" s="76"/>
      <c r="J8" s="76" t="s">
        <v>2040</v>
      </c>
      <c r="K8" s="77" t="s">
        <v>2018</v>
      </c>
    </row>
    <row r="9" s="67" customFormat="1" ht="15" spans="1:11">
      <c r="A9" s="74" t="s">
        <v>2036</v>
      </c>
      <c r="B9" s="75" t="s">
        <v>2022</v>
      </c>
      <c r="C9" s="74"/>
      <c r="D9" s="74" t="s">
        <v>2037</v>
      </c>
      <c r="E9" s="75" t="s">
        <v>2018</v>
      </c>
      <c r="F9" s="74"/>
      <c r="G9" s="74" t="s">
        <v>2038</v>
      </c>
      <c r="H9" s="75" t="s">
        <v>2039</v>
      </c>
      <c r="I9" s="74"/>
      <c r="J9" s="74" t="s">
        <v>2044</v>
      </c>
      <c r="K9" s="75" t="s">
        <v>2018</v>
      </c>
    </row>
    <row r="10" s="67" customFormat="1" ht="15" spans="1:11">
      <c r="A10" s="76" t="s">
        <v>2041</v>
      </c>
      <c r="B10" s="77" t="s">
        <v>2018</v>
      </c>
      <c r="C10" s="76"/>
      <c r="D10" s="76" t="s">
        <v>2042</v>
      </c>
      <c r="E10" s="77" t="s">
        <v>2022</v>
      </c>
      <c r="F10" s="76"/>
      <c r="G10" s="76" t="s">
        <v>2043</v>
      </c>
      <c r="H10" s="77" t="s">
        <v>2018</v>
      </c>
      <c r="I10" s="76"/>
      <c r="J10" s="76" t="s">
        <v>2048</v>
      </c>
      <c r="K10" s="77" t="s">
        <v>2018</v>
      </c>
    </row>
    <row r="11" s="67" customFormat="1" ht="15" spans="1:11">
      <c r="A11" s="74" t="s">
        <v>2045</v>
      </c>
      <c r="B11" s="75" t="s">
        <v>2018</v>
      </c>
      <c r="C11" s="74"/>
      <c r="D11" s="74" t="s">
        <v>2046</v>
      </c>
      <c r="E11" s="75" t="s">
        <v>2018</v>
      </c>
      <c r="F11" s="74"/>
      <c r="G11" s="74" t="s">
        <v>2047</v>
      </c>
      <c r="H11" s="75" t="s">
        <v>2018</v>
      </c>
      <c r="I11" s="74"/>
      <c r="J11" s="74" t="s">
        <v>2053</v>
      </c>
      <c r="K11" s="75" t="s">
        <v>2052</v>
      </c>
    </row>
    <row r="12" s="67" customFormat="1" ht="15" spans="1:11">
      <c r="A12" s="76" t="s">
        <v>2049</v>
      </c>
      <c r="B12" s="77" t="s">
        <v>2018</v>
      </c>
      <c r="C12" s="76"/>
      <c r="D12" s="76" t="s">
        <v>2050</v>
      </c>
      <c r="E12" s="77" t="s">
        <v>2018</v>
      </c>
      <c r="F12" s="76"/>
      <c r="G12" s="76" t="s">
        <v>2051</v>
      </c>
      <c r="H12" s="77" t="s">
        <v>2052</v>
      </c>
      <c r="I12" s="76"/>
      <c r="J12" s="76" t="s">
        <v>2057</v>
      </c>
      <c r="K12" s="77" t="s">
        <v>2022</v>
      </c>
    </row>
    <row r="13" s="67" customFormat="1" ht="15" spans="1:11">
      <c r="A13" s="74" t="s">
        <v>2054</v>
      </c>
      <c r="B13" s="75" t="s">
        <v>2018</v>
      </c>
      <c r="C13" s="74"/>
      <c r="D13" s="74" t="s">
        <v>2055</v>
      </c>
      <c r="E13" s="75" t="s">
        <v>2018</v>
      </c>
      <c r="F13" s="74"/>
      <c r="G13" s="74" t="s">
        <v>2056</v>
      </c>
      <c r="H13" s="75" t="s">
        <v>2032</v>
      </c>
      <c r="I13" s="74"/>
      <c r="J13" s="74" t="s">
        <v>2061</v>
      </c>
      <c r="K13" s="75" t="s">
        <v>2022</v>
      </c>
    </row>
    <row r="14" s="67" customFormat="1" ht="15" spans="1:11">
      <c r="A14" s="76" t="s">
        <v>2058</v>
      </c>
      <c r="B14" s="77" t="s">
        <v>2018</v>
      </c>
      <c r="C14" s="76"/>
      <c r="D14" s="76" t="s">
        <v>2059</v>
      </c>
      <c r="E14" s="77" t="s">
        <v>2018</v>
      </c>
      <c r="F14" s="76"/>
      <c r="G14" s="76" t="s">
        <v>2060</v>
      </c>
      <c r="H14" s="77" t="s">
        <v>2018</v>
      </c>
      <c r="I14" s="76"/>
      <c r="J14" s="76" t="s">
        <v>2065</v>
      </c>
      <c r="K14" s="77" t="s">
        <v>2018</v>
      </c>
    </row>
    <row r="15" s="67" customFormat="1" ht="15" spans="1:11">
      <c r="A15" s="74" t="s">
        <v>2062</v>
      </c>
      <c r="B15" s="75" t="s">
        <v>2018</v>
      </c>
      <c r="C15" s="74"/>
      <c r="D15" s="74" t="s">
        <v>2063</v>
      </c>
      <c r="E15" s="75" t="s">
        <v>2032</v>
      </c>
      <c r="F15" s="74"/>
      <c r="G15" s="74" t="s">
        <v>2064</v>
      </c>
      <c r="H15" s="75" t="s">
        <v>2022</v>
      </c>
      <c r="I15" s="74"/>
      <c r="J15" s="74" t="s">
        <v>2070</v>
      </c>
      <c r="K15" s="75" t="s">
        <v>2018</v>
      </c>
    </row>
    <row r="16" s="67" customFormat="1" ht="15" spans="1:11">
      <c r="A16" s="76" t="s">
        <v>2066</v>
      </c>
      <c r="B16" s="77" t="s">
        <v>2067</v>
      </c>
      <c r="C16" s="76"/>
      <c r="D16" s="76" t="s">
        <v>2068</v>
      </c>
      <c r="E16" s="77" t="s">
        <v>2022</v>
      </c>
      <c r="F16" s="76"/>
      <c r="G16" s="76" t="s">
        <v>2069</v>
      </c>
      <c r="H16" s="77" t="s">
        <v>2018</v>
      </c>
      <c r="I16" s="76"/>
      <c r="J16" s="76" t="s">
        <v>2074</v>
      </c>
      <c r="K16" s="77" t="s">
        <v>2018</v>
      </c>
    </row>
    <row r="17" s="67" customFormat="1" ht="15" spans="1:11">
      <c r="A17" s="74" t="s">
        <v>2071</v>
      </c>
      <c r="B17" s="75" t="s">
        <v>2022</v>
      </c>
      <c r="C17" s="74"/>
      <c r="D17" s="74" t="s">
        <v>2072</v>
      </c>
      <c r="E17" s="75" t="s">
        <v>2022</v>
      </c>
      <c r="F17" s="74"/>
      <c r="G17" s="74" t="s">
        <v>2073</v>
      </c>
      <c r="H17" s="75" t="s">
        <v>2018</v>
      </c>
      <c r="I17" s="74"/>
      <c r="J17" s="74" t="s">
        <v>2078</v>
      </c>
      <c r="K17" s="75" t="s">
        <v>2018</v>
      </c>
    </row>
    <row r="18" s="67" customFormat="1" ht="15" spans="1:11">
      <c r="A18" s="76" t="s">
        <v>2075</v>
      </c>
      <c r="B18" s="77" t="s">
        <v>2018</v>
      </c>
      <c r="C18" s="76"/>
      <c r="D18" s="76" t="s">
        <v>2076</v>
      </c>
      <c r="E18" s="77" t="s">
        <v>2018</v>
      </c>
      <c r="F18" s="76"/>
      <c r="G18" s="76" t="s">
        <v>2077</v>
      </c>
      <c r="H18" s="77" t="s">
        <v>2018</v>
      </c>
      <c r="I18" s="76"/>
      <c r="J18" s="76" t="s">
        <v>2082</v>
      </c>
      <c r="K18" s="77" t="s">
        <v>2018</v>
      </c>
    </row>
    <row r="19" s="67" customFormat="1" ht="15" spans="1:11">
      <c r="A19" s="74" t="s">
        <v>2079</v>
      </c>
      <c r="B19" s="75" t="s">
        <v>2018</v>
      </c>
      <c r="C19" s="74"/>
      <c r="D19" s="74" t="s">
        <v>2080</v>
      </c>
      <c r="E19" s="75" t="s">
        <v>2018</v>
      </c>
      <c r="F19" s="74"/>
      <c r="G19" s="74" t="s">
        <v>2081</v>
      </c>
      <c r="H19" s="75" t="s">
        <v>2018</v>
      </c>
      <c r="I19" s="74"/>
      <c r="J19" s="74" t="s">
        <v>2086</v>
      </c>
      <c r="K19" s="75" t="s">
        <v>2022</v>
      </c>
    </row>
    <row r="20" s="67" customFormat="1" ht="15" spans="1:11">
      <c r="A20" s="76" t="s">
        <v>2083</v>
      </c>
      <c r="B20" s="77" t="s">
        <v>2018</v>
      </c>
      <c r="C20" s="76"/>
      <c r="D20" s="76" t="s">
        <v>2084</v>
      </c>
      <c r="E20" s="77" t="s">
        <v>2018</v>
      </c>
      <c r="F20" s="76"/>
      <c r="G20" s="76" t="s">
        <v>2085</v>
      </c>
      <c r="H20" s="77" t="s">
        <v>2018</v>
      </c>
      <c r="I20" s="76"/>
      <c r="J20" s="76" t="s">
        <v>2090</v>
      </c>
      <c r="K20" s="77" t="s">
        <v>2032</v>
      </c>
    </row>
    <row r="21" s="67" customFormat="1" ht="15" spans="1:11">
      <c r="A21" s="74" t="s">
        <v>2087</v>
      </c>
      <c r="B21" s="75" t="s">
        <v>2032</v>
      </c>
      <c r="C21" s="74"/>
      <c r="D21" s="74" t="s">
        <v>2088</v>
      </c>
      <c r="E21" s="75" t="s">
        <v>2018</v>
      </c>
      <c r="F21" s="74"/>
      <c r="G21" s="74" t="s">
        <v>2089</v>
      </c>
      <c r="H21" s="75" t="s">
        <v>2018</v>
      </c>
      <c r="I21" s="74"/>
      <c r="J21" s="74" t="s">
        <v>2095</v>
      </c>
      <c r="K21" s="75" t="s">
        <v>2018</v>
      </c>
    </row>
    <row r="22" s="67" customFormat="1" ht="15" spans="1:11">
      <c r="A22" s="76" t="s">
        <v>2091</v>
      </c>
      <c r="B22" s="77" t="s">
        <v>2018</v>
      </c>
      <c r="C22" s="76"/>
      <c r="D22" s="76" t="s">
        <v>2092</v>
      </c>
      <c r="E22" s="77" t="s">
        <v>2022</v>
      </c>
      <c r="F22" s="76"/>
      <c r="G22" s="76" t="s">
        <v>2093</v>
      </c>
      <c r="H22" s="77" t="s">
        <v>2094</v>
      </c>
      <c r="I22" s="76"/>
      <c r="J22" s="76" t="s">
        <v>2099</v>
      </c>
      <c r="K22" s="77" t="s">
        <v>2018</v>
      </c>
    </row>
    <row r="23" s="67" customFormat="1" ht="15" spans="1:11">
      <c r="A23" s="74" t="s">
        <v>2096</v>
      </c>
      <c r="B23" s="75" t="s">
        <v>2018</v>
      </c>
      <c r="C23" s="74"/>
      <c r="D23" s="74" t="s">
        <v>2097</v>
      </c>
      <c r="E23" s="75" t="s">
        <v>2018</v>
      </c>
      <c r="F23" s="74"/>
      <c r="G23" s="74" t="s">
        <v>2098</v>
      </c>
      <c r="H23" s="75" t="s">
        <v>2032</v>
      </c>
      <c r="I23" s="74"/>
      <c r="J23" s="74" t="s">
        <v>2103</v>
      </c>
      <c r="K23" s="75" t="s">
        <v>2018</v>
      </c>
    </row>
    <row r="24" s="67" customFormat="1" ht="15" spans="1:11">
      <c r="A24" s="76" t="s">
        <v>2100</v>
      </c>
      <c r="B24" s="77" t="s">
        <v>2022</v>
      </c>
      <c r="C24" s="76"/>
      <c r="D24" s="76" t="s">
        <v>2101</v>
      </c>
      <c r="E24" s="77" t="s">
        <v>2022</v>
      </c>
      <c r="F24" s="76"/>
      <c r="G24" s="76" t="s">
        <v>2102</v>
      </c>
      <c r="H24" s="77" t="s">
        <v>2018</v>
      </c>
      <c r="I24" s="76"/>
      <c r="J24" s="76" t="s">
        <v>2107</v>
      </c>
      <c r="K24" s="77" t="s">
        <v>2018</v>
      </c>
    </row>
    <row r="25" s="67" customFormat="1" ht="15" spans="1:11">
      <c r="A25" s="74" t="s">
        <v>2104</v>
      </c>
      <c r="B25" s="75" t="s">
        <v>2018</v>
      </c>
      <c r="C25" s="74"/>
      <c r="D25" s="74" t="s">
        <v>2105</v>
      </c>
      <c r="E25" s="75" t="s">
        <v>2022</v>
      </c>
      <c r="F25" s="74"/>
      <c r="G25" s="74" t="s">
        <v>2106</v>
      </c>
      <c r="H25" s="75" t="s">
        <v>2022</v>
      </c>
      <c r="I25" s="74"/>
      <c r="J25" s="74" t="s">
        <v>2111</v>
      </c>
      <c r="K25" s="75" t="s">
        <v>2018</v>
      </c>
    </row>
    <row r="26" s="67" customFormat="1" ht="15" spans="1:11">
      <c r="A26" s="76" t="s">
        <v>2108</v>
      </c>
      <c r="B26" s="77" t="s">
        <v>2018</v>
      </c>
      <c r="C26" s="76"/>
      <c r="D26" s="76" t="s">
        <v>2109</v>
      </c>
      <c r="E26" s="77" t="s">
        <v>2018</v>
      </c>
      <c r="F26" s="76"/>
      <c r="G26" s="76" t="s">
        <v>2110</v>
      </c>
      <c r="H26" s="77" t="s">
        <v>2032</v>
      </c>
      <c r="I26" s="76"/>
      <c r="J26" s="76" t="s">
        <v>2115</v>
      </c>
      <c r="K26" s="77" t="s">
        <v>2018</v>
      </c>
    </row>
    <row r="27" s="67" customFormat="1" ht="15" spans="1:11">
      <c r="A27" s="74" t="s">
        <v>2112</v>
      </c>
      <c r="B27" s="75" t="s">
        <v>2018</v>
      </c>
      <c r="C27" s="74"/>
      <c r="D27" s="74" t="s">
        <v>2113</v>
      </c>
      <c r="E27" s="75" t="s">
        <v>2018</v>
      </c>
      <c r="F27" s="74"/>
      <c r="G27" s="74" t="s">
        <v>2114</v>
      </c>
      <c r="H27" s="75" t="s">
        <v>2018</v>
      </c>
      <c r="I27" s="74"/>
      <c r="J27" s="74" t="s">
        <v>2119</v>
      </c>
      <c r="K27" s="75" t="s">
        <v>2018</v>
      </c>
    </row>
    <row r="28" s="67" customFormat="1" ht="15" spans="1:11">
      <c r="A28" s="76" t="s">
        <v>2116</v>
      </c>
      <c r="B28" s="77" t="s">
        <v>2032</v>
      </c>
      <c r="C28" s="76"/>
      <c r="D28" s="76" t="s">
        <v>2117</v>
      </c>
      <c r="E28" s="77" t="s">
        <v>2018</v>
      </c>
      <c r="F28" s="76"/>
      <c r="G28" s="76" t="s">
        <v>2118</v>
      </c>
      <c r="H28" s="77" t="s">
        <v>2018</v>
      </c>
      <c r="I28" s="76"/>
      <c r="J28" s="76" t="s">
        <v>2123</v>
      </c>
      <c r="K28" s="77" t="s">
        <v>2018</v>
      </c>
    </row>
    <row r="29" s="67" customFormat="1" ht="15" spans="1:11">
      <c r="A29" s="74" t="s">
        <v>2120</v>
      </c>
      <c r="B29" s="75" t="s">
        <v>2018</v>
      </c>
      <c r="C29" s="74"/>
      <c r="D29" s="74" t="s">
        <v>2121</v>
      </c>
      <c r="E29" s="75" t="s">
        <v>2018</v>
      </c>
      <c r="F29" s="74"/>
      <c r="G29" s="74" t="s">
        <v>2122</v>
      </c>
      <c r="H29" s="75" t="s">
        <v>2018</v>
      </c>
      <c r="I29" s="74"/>
      <c r="J29" s="74" t="s">
        <v>2127</v>
      </c>
      <c r="K29" s="75" t="s">
        <v>2022</v>
      </c>
    </row>
    <row r="30" s="67" customFormat="1" ht="15" spans="1:11">
      <c r="A30" s="76" t="s">
        <v>2124</v>
      </c>
      <c r="B30" s="77" t="s">
        <v>2018</v>
      </c>
      <c r="C30" s="76"/>
      <c r="D30" s="76" t="s">
        <v>2125</v>
      </c>
      <c r="E30" s="77" t="s">
        <v>2018</v>
      </c>
      <c r="F30" s="76"/>
      <c r="G30" s="76" t="s">
        <v>2126</v>
      </c>
      <c r="H30" s="77" t="s">
        <v>2018</v>
      </c>
      <c r="I30" s="76"/>
      <c r="J30" s="76" t="s">
        <v>2131</v>
      </c>
      <c r="K30" s="77" t="s">
        <v>2022</v>
      </c>
    </row>
    <row r="31" s="67" customFormat="1" ht="15" spans="1:11">
      <c r="A31" s="74" t="s">
        <v>2128</v>
      </c>
      <c r="B31" s="75" t="s">
        <v>2018</v>
      </c>
      <c r="C31" s="74"/>
      <c r="D31" s="74" t="s">
        <v>2129</v>
      </c>
      <c r="E31" s="75" t="s">
        <v>2022</v>
      </c>
      <c r="F31" s="74"/>
      <c r="G31" s="74" t="s">
        <v>2130</v>
      </c>
      <c r="H31" s="75" t="s">
        <v>2052</v>
      </c>
      <c r="I31" s="74"/>
      <c r="J31" s="74" t="s">
        <v>2135</v>
      </c>
      <c r="K31" s="75" t="s">
        <v>2018</v>
      </c>
    </row>
    <row r="32" s="67" customFormat="1" ht="15" spans="1:11">
      <c r="A32" s="76" t="s">
        <v>2132</v>
      </c>
      <c r="B32" s="77" t="s">
        <v>2018</v>
      </c>
      <c r="C32" s="76"/>
      <c r="D32" s="76" t="s">
        <v>2133</v>
      </c>
      <c r="E32" s="77" t="s">
        <v>2018</v>
      </c>
      <c r="F32" s="76"/>
      <c r="G32" s="76" t="s">
        <v>2134</v>
      </c>
      <c r="H32" s="77" t="s">
        <v>2018</v>
      </c>
      <c r="I32" s="76"/>
      <c r="J32" s="76" t="s">
        <v>2139</v>
      </c>
      <c r="K32" s="77" t="s">
        <v>2018</v>
      </c>
    </row>
    <row r="33" s="67" customFormat="1" ht="15" spans="1:11">
      <c r="A33" s="74" t="s">
        <v>2136</v>
      </c>
      <c r="B33" s="75" t="s">
        <v>2018</v>
      </c>
      <c r="C33" s="74"/>
      <c r="D33" s="74" t="s">
        <v>2137</v>
      </c>
      <c r="E33" s="75" t="s">
        <v>2018</v>
      </c>
      <c r="F33" s="74"/>
      <c r="G33" s="74" t="s">
        <v>2138</v>
      </c>
      <c r="H33" s="75" t="s">
        <v>2018</v>
      </c>
      <c r="I33" s="74"/>
      <c r="J33" s="74" t="s">
        <v>2143</v>
      </c>
      <c r="K33" s="75" t="s">
        <v>2144</v>
      </c>
    </row>
    <row r="34" s="67" customFormat="1" ht="15" spans="1:11">
      <c r="A34" s="76" t="s">
        <v>2140</v>
      </c>
      <c r="B34" s="77" t="s">
        <v>2052</v>
      </c>
      <c r="C34" s="76"/>
      <c r="D34" s="76" t="s">
        <v>2141</v>
      </c>
      <c r="E34" s="77" t="s">
        <v>2018</v>
      </c>
      <c r="F34" s="76"/>
      <c r="G34" s="76" t="s">
        <v>2142</v>
      </c>
      <c r="H34" s="77" t="s">
        <v>2032</v>
      </c>
      <c r="I34" s="76"/>
      <c r="J34" s="76" t="s">
        <v>2148</v>
      </c>
      <c r="K34" s="77" t="s">
        <v>2018</v>
      </c>
    </row>
    <row r="35" s="67" customFormat="1" ht="15" spans="1:11">
      <c r="A35" s="74" t="s">
        <v>2145</v>
      </c>
      <c r="B35" s="75" t="s">
        <v>2022</v>
      </c>
      <c r="C35" s="74"/>
      <c r="D35" s="74" t="s">
        <v>2146</v>
      </c>
      <c r="E35" s="75" t="s">
        <v>2018</v>
      </c>
      <c r="F35" s="74"/>
      <c r="G35" s="74" t="s">
        <v>2147</v>
      </c>
      <c r="H35" s="75" t="s">
        <v>2022</v>
      </c>
      <c r="I35" s="74"/>
      <c r="J35" s="74" t="s">
        <v>2152</v>
      </c>
      <c r="K35" s="75" t="s">
        <v>2018</v>
      </c>
    </row>
    <row r="36" s="67" customFormat="1" ht="15" spans="1:11">
      <c r="A36" s="76" t="s">
        <v>2149</v>
      </c>
      <c r="B36" s="77" t="s">
        <v>2018</v>
      </c>
      <c r="C36" s="76"/>
      <c r="D36" s="76" t="s">
        <v>2150</v>
      </c>
      <c r="E36" s="77" t="s">
        <v>2018</v>
      </c>
      <c r="F36" s="76"/>
      <c r="G36" s="76" t="s">
        <v>2151</v>
      </c>
      <c r="H36" s="77" t="s">
        <v>2018</v>
      </c>
      <c r="I36" s="76"/>
      <c r="J36" s="76" t="s">
        <v>2156</v>
      </c>
      <c r="K36" s="77" t="s">
        <v>2052</v>
      </c>
    </row>
    <row r="37" s="67" customFormat="1" ht="15" spans="1:11">
      <c r="A37" s="74" t="s">
        <v>2153</v>
      </c>
      <c r="B37" s="75" t="s">
        <v>2018</v>
      </c>
      <c r="C37" s="74"/>
      <c r="D37" s="74" t="s">
        <v>2154</v>
      </c>
      <c r="E37" s="75" t="s">
        <v>2018</v>
      </c>
      <c r="F37" s="74"/>
      <c r="G37" s="74" t="s">
        <v>2155</v>
      </c>
      <c r="H37" s="75" t="s">
        <v>2018</v>
      </c>
      <c r="I37" s="74"/>
      <c r="J37" s="74" t="s">
        <v>2160</v>
      </c>
      <c r="K37" s="75" t="s">
        <v>2032</v>
      </c>
    </row>
    <row r="38" s="67" customFormat="1" ht="15" spans="1:11">
      <c r="A38" s="76" t="s">
        <v>2157</v>
      </c>
      <c r="B38" s="77" t="s">
        <v>2052</v>
      </c>
      <c r="C38" s="76"/>
      <c r="D38" s="76" t="s">
        <v>2158</v>
      </c>
      <c r="E38" s="77" t="s">
        <v>2022</v>
      </c>
      <c r="F38" s="76"/>
      <c r="G38" s="76" t="s">
        <v>2159</v>
      </c>
      <c r="H38" s="77" t="s">
        <v>2067</v>
      </c>
      <c r="I38" s="76"/>
      <c r="J38" s="76" t="s">
        <v>2164</v>
      </c>
      <c r="K38" s="77" t="s">
        <v>2018</v>
      </c>
    </row>
    <row r="39" s="67" customFormat="1" ht="15" spans="1:11">
      <c r="A39" s="74" t="s">
        <v>2161</v>
      </c>
      <c r="B39" s="75" t="s">
        <v>2018</v>
      </c>
      <c r="C39" s="74"/>
      <c r="D39" s="74" t="s">
        <v>2162</v>
      </c>
      <c r="E39" s="75" t="s">
        <v>2018</v>
      </c>
      <c r="F39" s="74"/>
      <c r="G39" s="74" t="s">
        <v>2163</v>
      </c>
      <c r="H39" s="75" t="s">
        <v>2018</v>
      </c>
      <c r="I39" s="74"/>
      <c r="J39" s="74" t="s">
        <v>2168</v>
      </c>
      <c r="K39" s="75" t="s">
        <v>2018</v>
      </c>
    </row>
    <row r="40" s="67" customFormat="1" ht="15" spans="1:11">
      <c r="A40" s="76" t="s">
        <v>2165</v>
      </c>
      <c r="B40" s="77" t="s">
        <v>2094</v>
      </c>
      <c r="C40" s="76"/>
      <c r="D40" s="76" t="s">
        <v>2166</v>
      </c>
      <c r="E40" s="77" t="s">
        <v>2022</v>
      </c>
      <c r="F40" s="76"/>
      <c r="G40" s="76" t="s">
        <v>2167</v>
      </c>
      <c r="H40" s="77" t="s">
        <v>2018</v>
      </c>
      <c r="I40" s="76"/>
      <c r="J40" s="76" t="s">
        <v>2172</v>
      </c>
      <c r="K40" s="77" t="s">
        <v>2018</v>
      </c>
    </row>
    <row r="41" s="67" customFormat="1" ht="15" spans="1:11">
      <c r="A41" s="74" t="s">
        <v>2169</v>
      </c>
      <c r="B41" s="75" t="s">
        <v>2018</v>
      </c>
      <c r="C41" s="74"/>
      <c r="D41" s="74" t="s">
        <v>2170</v>
      </c>
      <c r="E41" s="75" t="s">
        <v>2052</v>
      </c>
      <c r="F41" s="74"/>
      <c r="G41" s="74" t="s">
        <v>2171</v>
      </c>
      <c r="H41" s="75" t="s">
        <v>2018</v>
      </c>
      <c r="I41" s="74"/>
      <c r="J41" s="74" t="s">
        <v>2176</v>
      </c>
      <c r="K41" s="75" t="s">
        <v>2018</v>
      </c>
    </row>
    <row r="42" s="67" customFormat="1" ht="15" spans="1:11">
      <c r="A42" s="76" t="s">
        <v>2173</v>
      </c>
      <c r="B42" s="77" t="s">
        <v>2018</v>
      </c>
      <c r="C42" s="76"/>
      <c r="D42" s="76" t="s">
        <v>2174</v>
      </c>
      <c r="E42" s="77" t="s">
        <v>2018</v>
      </c>
      <c r="F42" s="76"/>
      <c r="G42" s="76" t="s">
        <v>2175</v>
      </c>
      <c r="H42" s="77" t="s">
        <v>2018</v>
      </c>
      <c r="I42" s="76"/>
      <c r="J42" s="76" t="s">
        <v>2180</v>
      </c>
      <c r="K42" s="77" t="s">
        <v>2032</v>
      </c>
    </row>
    <row r="43" s="67" customFormat="1" ht="15" spans="1:11">
      <c r="A43" s="74" t="s">
        <v>2177</v>
      </c>
      <c r="B43" s="75" t="s">
        <v>2018</v>
      </c>
      <c r="C43" s="74"/>
      <c r="D43" s="74" t="s">
        <v>2178</v>
      </c>
      <c r="E43" s="75" t="s">
        <v>2018</v>
      </c>
      <c r="F43" s="74"/>
      <c r="G43" s="74" t="s">
        <v>2179</v>
      </c>
      <c r="H43" s="75" t="s">
        <v>2018</v>
      </c>
      <c r="I43" s="74"/>
      <c r="J43" s="74" t="s">
        <v>2184</v>
      </c>
      <c r="K43" s="75" t="s">
        <v>2018</v>
      </c>
    </row>
    <row r="44" s="67" customFormat="1" ht="15" spans="1:11">
      <c r="A44" s="76" t="s">
        <v>2181</v>
      </c>
      <c r="B44" s="77" t="s">
        <v>2018</v>
      </c>
      <c r="C44" s="76"/>
      <c r="D44" s="76" t="s">
        <v>2182</v>
      </c>
      <c r="E44" s="77" t="s">
        <v>2022</v>
      </c>
      <c r="F44" s="76"/>
      <c r="G44" s="76" t="s">
        <v>2183</v>
      </c>
      <c r="H44" s="77" t="s">
        <v>2022</v>
      </c>
      <c r="I44" s="76"/>
      <c r="J44" s="76" t="s">
        <v>2188</v>
      </c>
      <c r="K44" s="77" t="s">
        <v>2018</v>
      </c>
    </row>
    <row r="45" s="67" customFormat="1" ht="15" spans="1:11">
      <c r="A45" s="74" t="s">
        <v>2185</v>
      </c>
      <c r="B45" s="75" t="s">
        <v>2018</v>
      </c>
      <c r="C45" s="74"/>
      <c r="D45" s="74" t="s">
        <v>2186</v>
      </c>
      <c r="E45" s="75" t="s">
        <v>2032</v>
      </c>
      <c r="F45" s="74"/>
      <c r="G45" s="74" t="s">
        <v>2187</v>
      </c>
      <c r="H45" s="75" t="s">
        <v>2018</v>
      </c>
      <c r="I45" s="74"/>
      <c r="J45" s="74" t="s">
        <v>2192</v>
      </c>
      <c r="K45" s="75" t="s">
        <v>2018</v>
      </c>
    </row>
    <row r="46" s="67" customFormat="1" ht="15" spans="1:11">
      <c r="A46" s="76" t="s">
        <v>2189</v>
      </c>
      <c r="B46" s="77" t="s">
        <v>2018</v>
      </c>
      <c r="C46" s="76"/>
      <c r="D46" s="76" t="s">
        <v>2190</v>
      </c>
      <c r="E46" s="77" t="s">
        <v>2022</v>
      </c>
      <c r="F46" s="76"/>
      <c r="G46" s="76" t="s">
        <v>2191</v>
      </c>
      <c r="H46" s="77" t="s">
        <v>2032</v>
      </c>
      <c r="I46" s="76"/>
      <c r="J46" s="76" t="s">
        <v>5447</v>
      </c>
      <c r="K46" s="77" t="s">
        <v>2197</v>
      </c>
    </row>
    <row r="47" s="67" customFormat="1" ht="15" spans="1:11">
      <c r="A47" s="74" t="s">
        <v>2193</v>
      </c>
      <c r="B47" s="75" t="s">
        <v>2039</v>
      </c>
      <c r="C47" s="74"/>
      <c r="D47" s="74" t="s">
        <v>2194</v>
      </c>
      <c r="E47" s="75" t="s">
        <v>2018</v>
      </c>
      <c r="F47" s="74"/>
      <c r="G47" s="74" t="s">
        <v>2195</v>
      </c>
      <c r="H47" s="75" t="s">
        <v>2018</v>
      </c>
      <c r="I47" s="74"/>
      <c r="J47" s="74" t="s">
        <v>5448</v>
      </c>
      <c r="K47" s="75" t="s">
        <v>2094</v>
      </c>
    </row>
    <row r="48" s="67" customFormat="1" ht="15" spans="1:11">
      <c r="A48" s="76" t="s">
        <v>2198</v>
      </c>
      <c r="B48" s="77" t="s">
        <v>2144</v>
      </c>
      <c r="C48" s="76"/>
      <c r="D48" s="76" t="s">
        <v>2199</v>
      </c>
      <c r="E48" s="77" t="s">
        <v>2200</v>
      </c>
      <c r="F48" s="76"/>
      <c r="G48" s="76" t="s">
        <v>2201</v>
      </c>
      <c r="H48" s="77" t="s">
        <v>2018</v>
      </c>
      <c r="I48" s="76"/>
      <c r="J48" s="76" t="s">
        <v>2202</v>
      </c>
      <c r="K48" s="77" t="s">
        <v>2018</v>
      </c>
    </row>
    <row r="49" s="67" customFormat="1" ht="15" spans="1:11">
      <c r="A49" s="74" t="s">
        <v>2203</v>
      </c>
      <c r="B49" s="75" t="s">
        <v>2018</v>
      </c>
      <c r="C49" s="74"/>
      <c r="D49" s="74" t="s">
        <v>2204</v>
      </c>
      <c r="E49" s="75" t="s">
        <v>2022</v>
      </c>
      <c r="F49" s="74"/>
      <c r="G49" s="74" t="s">
        <v>2205</v>
      </c>
      <c r="H49" s="75" t="s">
        <v>2032</v>
      </c>
      <c r="I49" s="74"/>
      <c r="J49" s="74" t="s">
        <v>2206</v>
      </c>
      <c r="K49" s="75" t="s">
        <v>2018</v>
      </c>
    </row>
    <row r="50" s="67" customFormat="1" ht="15" spans="1:11">
      <c r="A50" s="76" t="s">
        <v>2207</v>
      </c>
      <c r="B50" s="77" t="s">
        <v>2018</v>
      </c>
      <c r="C50" s="76"/>
      <c r="D50" s="76" t="s">
        <v>2208</v>
      </c>
      <c r="E50" s="77" t="s">
        <v>2018</v>
      </c>
      <c r="F50" s="76"/>
      <c r="G50" s="76" t="s">
        <v>2209</v>
      </c>
      <c r="H50" s="77" t="s">
        <v>2018</v>
      </c>
      <c r="I50" s="76"/>
      <c r="J50" s="76" t="s">
        <v>2210</v>
      </c>
      <c r="K50" s="77" t="s">
        <v>2032</v>
      </c>
    </row>
    <row r="51" s="67" customFormat="1" ht="15" spans="1:11">
      <c r="A51" s="74" t="s">
        <v>2211</v>
      </c>
      <c r="B51" s="75" t="s">
        <v>2018</v>
      </c>
      <c r="C51" s="74"/>
      <c r="D51" s="74" t="s">
        <v>2212</v>
      </c>
      <c r="E51" s="75" t="s">
        <v>2018</v>
      </c>
      <c r="F51" s="74"/>
      <c r="G51" s="74" t="s">
        <v>2213</v>
      </c>
      <c r="H51" s="75" t="s">
        <v>2018</v>
      </c>
      <c r="I51" s="74"/>
      <c r="J51" s="74" t="s">
        <v>2214</v>
      </c>
      <c r="K51" s="75" t="s">
        <v>2022</v>
      </c>
    </row>
    <row r="52" s="67" customFormat="1" ht="15" spans="1:11">
      <c r="A52" s="76" t="s">
        <v>2215</v>
      </c>
      <c r="B52" s="77" t="s">
        <v>2018</v>
      </c>
      <c r="C52" s="76"/>
      <c r="D52" s="76" t="s">
        <v>2216</v>
      </c>
      <c r="E52" s="77" t="s">
        <v>2018</v>
      </c>
      <c r="F52" s="76"/>
      <c r="G52" s="76" t="s">
        <v>2217</v>
      </c>
      <c r="H52" s="77" t="s">
        <v>2052</v>
      </c>
      <c r="I52" s="76"/>
      <c r="J52" s="76" t="s">
        <v>2218</v>
      </c>
      <c r="K52" s="77" t="s">
        <v>2018</v>
      </c>
    </row>
    <row r="53" s="67" customFormat="1" ht="15" spans="1:11">
      <c r="A53" s="74" t="s">
        <v>2219</v>
      </c>
      <c r="B53" s="75" t="s">
        <v>2018</v>
      </c>
      <c r="C53" s="74"/>
      <c r="D53" s="74" t="s">
        <v>2220</v>
      </c>
      <c r="E53" s="75" t="s">
        <v>2018</v>
      </c>
      <c r="F53" s="74"/>
      <c r="G53" s="74" t="s">
        <v>2221</v>
      </c>
      <c r="H53" s="75" t="s">
        <v>2022</v>
      </c>
      <c r="I53" s="74"/>
      <c r="J53" s="74" t="s">
        <v>2222</v>
      </c>
      <c r="K53" s="75" t="s">
        <v>2018</v>
      </c>
    </row>
    <row r="54" s="67" customFormat="1" ht="15" spans="1:11">
      <c r="A54" s="76" t="s">
        <v>2223</v>
      </c>
      <c r="B54" s="77" t="s">
        <v>2018</v>
      </c>
      <c r="C54" s="76"/>
      <c r="D54" s="76" t="s">
        <v>2224</v>
      </c>
      <c r="E54" s="77" t="s">
        <v>2144</v>
      </c>
      <c r="F54" s="76"/>
      <c r="G54" s="76" t="s">
        <v>2225</v>
      </c>
      <c r="H54" s="77" t="s">
        <v>2022</v>
      </c>
      <c r="I54" s="76"/>
      <c r="J54" s="76" t="s">
        <v>2226</v>
      </c>
      <c r="K54" s="77" t="s">
        <v>2018</v>
      </c>
    </row>
    <row r="55" s="67" customFormat="1" ht="15" spans="1:11">
      <c r="A55" s="74" t="s">
        <v>2227</v>
      </c>
      <c r="B55" s="75" t="s">
        <v>2018</v>
      </c>
      <c r="C55" s="74"/>
      <c r="D55" s="74" t="s">
        <v>2228</v>
      </c>
      <c r="E55" s="75" t="s">
        <v>2018</v>
      </c>
      <c r="F55" s="74"/>
      <c r="G55" s="74" t="s">
        <v>2229</v>
      </c>
      <c r="H55" s="75" t="s">
        <v>2018</v>
      </c>
      <c r="I55" s="74"/>
      <c r="J55" s="74" t="s">
        <v>2230</v>
      </c>
      <c r="K55" s="75" t="s">
        <v>2022</v>
      </c>
    </row>
    <row r="56" s="67" customFormat="1" ht="15" spans="1:11">
      <c r="A56" s="76" t="s">
        <v>2231</v>
      </c>
      <c r="B56" s="77" t="s">
        <v>2022</v>
      </c>
      <c r="C56" s="76"/>
      <c r="D56" s="76" t="s">
        <v>2232</v>
      </c>
      <c r="E56" s="77" t="s">
        <v>2018</v>
      </c>
      <c r="F56" s="76"/>
      <c r="G56" s="76" t="s">
        <v>2233</v>
      </c>
      <c r="H56" s="77" t="s">
        <v>2018</v>
      </c>
      <c r="I56" s="76"/>
      <c r="J56" s="76" t="s">
        <v>2234</v>
      </c>
      <c r="K56" s="77" t="s">
        <v>2018</v>
      </c>
    </row>
    <row r="57" s="67" customFormat="1" ht="15" spans="1:11">
      <c r="A57" s="74" t="s">
        <v>2235</v>
      </c>
      <c r="B57" s="75" t="s">
        <v>2018</v>
      </c>
      <c r="C57" s="74"/>
      <c r="D57" s="74" t="s">
        <v>2236</v>
      </c>
      <c r="E57" s="75" t="s">
        <v>2018</v>
      </c>
      <c r="F57" s="74"/>
      <c r="G57" s="74" t="s">
        <v>2237</v>
      </c>
      <c r="H57" s="75" t="s">
        <v>2018</v>
      </c>
      <c r="I57" s="74"/>
      <c r="J57" s="74" t="s">
        <v>2238</v>
      </c>
      <c r="K57" s="75" t="s">
        <v>2052</v>
      </c>
    </row>
    <row r="58" s="67" customFormat="1" ht="15" spans="1:11">
      <c r="A58" s="76" t="s">
        <v>2239</v>
      </c>
      <c r="B58" s="77" t="s">
        <v>2018</v>
      </c>
      <c r="C58" s="76"/>
      <c r="D58" s="76" t="s">
        <v>2240</v>
      </c>
      <c r="E58" s="77" t="s">
        <v>2018</v>
      </c>
      <c r="F58" s="76"/>
      <c r="G58" s="76" t="s">
        <v>2241</v>
      </c>
      <c r="H58" s="77" t="s">
        <v>2022</v>
      </c>
      <c r="I58" s="76"/>
      <c r="J58" s="76" t="s">
        <v>2242</v>
      </c>
      <c r="K58" s="77" t="s">
        <v>2018</v>
      </c>
    </row>
    <row r="59" s="67" customFormat="1" ht="15" spans="1:11">
      <c r="A59" s="74" t="s">
        <v>2243</v>
      </c>
      <c r="B59" s="75" t="s">
        <v>2022</v>
      </c>
      <c r="C59" s="74"/>
      <c r="D59" s="74" t="s">
        <v>2244</v>
      </c>
      <c r="E59" s="75" t="s">
        <v>2052</v>
      </c>
      <c r="F59" s="74"/>
      <c r="G59" s="74" t="s">
        <v>2245</v>
      </c>
      <c r="H59" s="75" t="s">
        <v>2018</v>
      </c>
      <c r="I59" s="74"/>
      <c r="J59" s="74" t="s">
        <v>2246</v>
      </c>
      <c r="K59" s="75" t="s">
        <v>2018</v>
      </c>
    </row>
    <row r="60" s="67" customFormat="1" ht="15" spans="1:11">
      <c r="A60" s="76" t="s">
        <v>2247</v>
      </c>
      <c r="B60" s="77" t="s">
        <v>2022</v>
      </c>
      <c r="C60" s="76"/>
      <c r="D60" s="76" t="s">
        <v>2248</v>
      </c>
      <c r="E60" s="77" t="s">
        <v>2022</v>
      </c>
      <c r="F60" s="76"/>
      <c r="G60" s="76" t="s">
        <v>2249</v>
      </c>
      <c r="H60" s="77" t="s">
        <v>2018</v>
      </c>
      <c r="I60" s="76"/>
      <c r="J60" s="76" t="s">
        <v>2250</v>
      </c>
      <c r="K60" s="77" t="s">
        <v>2018</v>
      </c>
    </row>
    <row r="61" s="67" customFormat="1" ht="15" spans="1:11">
      <c r="A61" s="74" t="s">
        <v>2251</v>
      </c>
      <c r="B61" s="75" t="s">
        <v>2022</v>
      </c>
      <c r="C61" s="74"/>
      <c r="D61" s="74" t="s">
        <v>2252</v>
      </c>
      <c r="E61" s="75" t="s">
        <v>2018</v>
      </c>
      <c r="F61" s="74"/>
      <c r="G61" s="74" t="s">
        <v>2253</v>
      </c>
      <c r="H61" s="75" t="s">
        <v>2018</v>
      </c>
      <c r="I61" s="74"/>
      <c r="J61" s="74" t="s">
        <v>2254</v>
      </c>
      <c r="K61" s="75" t="s">
        <v>2018</v>
      </c>
    </row>
    <row r="62" s="67" customFormat="1" ht="15" spans="1:11">
      <c r="A62" s="76" t="s">
        <v>2255</v>
      </c>
      <c r="B62" s="77" t="s">
        <v>2018</v>
      </c>
      <c r="C62" s="76"/>
      <c r="D62" s="76" t="s">
        <v>2256</v>
      </c>
      <c r="E62" s="77" t="s">
        <v>2018</v>
      </c>
      <c r="F62" s="76"/>
      <c r="G62" s="76" t="s">
        <v>2257</v>
      </c>
      <c r="H62" s="77" t="s">
        <v>2018</v>
      </c>
      <c r="I62" s="76"/>
      <c r="J62" s="76" t="s">
        <v>2258</v>
      </c>
      <c r="K62" s="77" t="s">
        <v>2018</v>
      </c>
    </row>
    <row r="63" s="67" customFormat="1" ht="15" spans="1:8">
      <c r="A63" s="74" t="s">
        <v>2259</v>
      </c>
      <c r="B63" s="75" t="s">
        <v>2018</v>
      </c>
      <c r="C63" s="74"/>
      <c r="D63" s="74" t="s">
        <v>2260</v>
      </c>
      <c r="E63" s="75" t="s">
        <v>2018</v>
      </c>
      <c r="F63" s="74"/>
      <c r="G63" s="74" t="s">
        <v>2021</v>
      </c>
      <c r="H63" s="75" t="s">
        <v>2022</v>
      </c>
    </row>
  </sheetData>
  <mergeCells count="3">
    <mergeCell ref="A1:J1"/>
    <mergeCell ref="A2:K2"/>
    <mergeCell ref="A3:K3"/>
  </mergeCells>
  <pageMargins left="0.75" right="0.75" top="1" bottom="1" header="0.5" footer="0.5"/>
  <pageSetup paperSize="9" orientation="portrait"/>
  <headerFooter/>
  <drawing r:id="rId1"/>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I76"/>
  <sheetViews>
    <sheetView workbookViewId="0">
      <selection activeCell="D45" sqref="D45"/>
    </sheetView>
  </sheetViews>
  <sheetFormatPr defaultColWidth="9" defaultRowHeight="14.25"/>
  <cols>
    <col min="2" max="2" width="12" customWidth="1"/>
    <col min="3" max="3" width="11.375" customWidth="1"/>
    <col min="4" max="4" width="11.625" customWidth="1"/>
    <col min="5" max="5" width="13.125" customWidth="1"/>
    <col min="6" max="6" width="15" customWidth="1"/>
    <col min="7" max="7" width="12.625" customWidth="1"/>
    <col min="8" max="8" width="12.5" customWidth="1"/>
    <col min="9" max="9" width="14" customWidth="1"/>
  </cols>
  <sheetData>
    <row r="1" ht="31.5" spans="1:9">
      <c r="A1" s="31" t="s">
        <v>95</v>
      </c>
      <c r="B1" s="31"/>
      <c r="C1" s="31"/>
      <c r="D1" s="31"/>
      <c r="E1" s="31"/>
      <c r="F1" s="31"/>
      <c r="G1" s="31"/>
      <c r="H1" s="31"/>
      <c r="I1" s="55"/>
    </row>
    <row r="2" ht="18.75" spans="1:9">
      <c r="A2" s="32" t="s">
        <v>216</v>
      </c>
      <c r="B2" s="32"/>
      <c r="C2" s="32"/>
      <c r="D2" s="32"/>
      <c r="E2" s="32"/>
      <c r="F2" s="32"/>
      <c r="G2" s="32"/>
      <c r="H2" s="32"/>
      <c r="I2" s="55"/>
    </row>
    <row r="3" spans="1:9">
      <c r="A3" s="33" t="s">
        <v>2700</v>
      </c>
      <c r="B3" s="34"/>
      <c r="C3" s="34"/>
      <c r="D3" s="34"/>
      <c r="E3" s="34"/>
      <c r="F3" s="34"/>
      <c r="G3" s="34"/>
      <c r="H3" s="34"/>
      <c r="I3" s="56"/>
    </row>
    <row r="4" ht="46.5" customHeight="1" spans="1:9">
      <c r="A4" s="35" t="s">
        <v>92</v>
      </c>
      <c r="B4" s="35"/>
      <c r="C4" s="35"/>
      <c r="D4" s="35"/>
      <c r="E4" s="35"/>
      <c r="F4" s="35"/>
      <c r="G4" s="35"/>
      <c r="H4" s="35"/>
      <c r="I4" s="57" t="s">
        <v>99</v>
      </c>
    </row>
    <row r="5" s="30" customFormat="1" ht="13.5" spans="1:9">
      <c r="A5" s="36" t="s">
        <v>5449</v>
      </c>
      <c r="B5" s="36"/>
      <c r="C5" s="37" t="s">
        <v>5450</v>
      </c>
      <c r="D5" s="37" t="s">
        <v>5451</v>
      </c>
      <c r="E5" s="37"/>
      <c r="F5" s="37" t="s">
        <v>5452</v>
      </c>
      <c r="G5" s="37"/>
      <c r="H5" s="37"/>
      <c r="I5" s="37"/>
    </row>
    <row r="6" s="30" customFormat="1" ht="13.5" spans="1:9">
      <c r="A6" s="36"/>
      <c r="B6" s="36"/>
      <c r="C6" s="38" t="s">
        <v>5453</v>
      </c>
      <c r="D6" s="38" t="s">
        <v>5453</v>
      </c>
      <c r="E6" s="39" t="s">
        <v>5454</v>
      </c>
      <c r="F6" s="40" t="s">
        <v>5455</v>
      </c>
      <c r="G6" s="40" t="s">
        <v>5456</v>
      </c>
      <c r="H6" s="40" t="s">
        <v>5457</v>
      </c>
      <c r="I6" s="40" t="s">
        <v>5458</v>
      </c>
    </row>
    <row r="7" s="30" customFormat="1" ht="13.5" spans="1:9">
      <c r="A7" s="36" t="s">
        <v>5459</v>
      </c>
      <c r="B7" s="41" t="s">
        <v>5460</v>
      </c>
      <c r="C7" s="42">
        <v>54</v>
      </c>
      <c r="D7" s="42">
        <v>49</v>
      </c>
      <c r="E7" s="42">
        <v>16</v>
      </c>
      <c r="F7" s="42">
        <v>30</v>
      </c>
      <c r="G7" s="42">
        <v>29</v>
      </c>
      <c r="H7" s="42">
        <v>28</v>
      </c>
      <c r="I7" s="42">
        <v>28</v>
      </c>
    </row>
    <row r="8" s="30" customFormat="1" ht="13.5" spans="1:9">
      <c r="A8" s="36"/>
      <c r="B8" s="43" t="s">
        <v>5461</v>
      </c>
      <c r="C8" s="42">
        <v>85</v>
      </c>
      <c r="D8" s="42">
        <v>80</v>
      </c>
      <c r="E8" s="42">
        <v>26</v>
      </c>
      <c r="F8" s="42">
        <v>39</v>
      </c>
      <c r="G8" s="42">
        <v>37</v>
      </c>
      <c r="H8" s="42">
        <v>36</v>
      </c>
      <c r="I8" s="42">
        <v>35</v>
      </c>
    </row>
    <row r="9" s="30" customFormat="1" ht="13.5" spans="1:9">
      <c r="A9" s="36"/>
      <c r="B9" s="43" t="s">
        <v>5462</v>
      </c>
      <c r="C9" s="42">
        <v>74</v>
      </c>
      <c r="D9" s="42">
        <v>74</v>
      </c>
      <c r="E9" s="42">
        <v>25</v>
      </c>
      <c r="F9" s="42">
        <v>40</v>
      </c>
      <c r="G9" s="42">
        <v>39</v>
      </c>
      <c r="H9" s="42">
        <v>39</v>
      </c>
      <c r="I9" s="42">
        <v>39</v>
      </c>
    </row>
    <row r="10" s="30" customFormat="1" ht="13.5" spans="1:9">
      <c r="A10" s="36" t="s">
        <v>5463</v>
      </c>
      <c r="B10" s="43" t="s">
        <v>5464</v>
      </c>
      <c r="C10" s="42">
        <v>68</v>
      </c>
      <c r="D10" s="42">
        <v>75</v>
      </c>
      <c r="E10" s="42">
        <v>25</v>
      </c>
      <c r="F10" s="42">
        <v>40</v>
      </c>
      <c r="G10" s="42">
        <v>39</v>
      </c>
      <c r="H10" s="42">
        <v>38</v>
      </c>
      <c r="I10" s="42">
        <v>38</v>
      </c>
    </row>
    <row r="11" s="30" customFormat="1" ht="13.5" spans="1:9">
      <c r="A11" s="36"/>
      <c r="B11" s="43" t="s">
        <v>5465</v>
      </c>
      <c r="C11" s="42">
        <v>76</v>
      </c>
      <c r="D11" s="42">
        <v>74</v>
      </c>
      <c r="E11" s="42">
        <v>27</v>
      </c>
      <c r="F11" s="42">
        <v>42</v>
      </c>
      <c r="G11" s="42">
        <v>41</v>
      </c>
      <c r="H11" s="42">
        <v>39</v>
      </c>
      <c r="I11" s="42">
        <v>38</v>
      </c>
    </row>
    <row r="12" s="30" customFormat="1" ht="13.5" spans="1:9">
      <c r="A12" s="36"/>
      <c r="B12" s="43" t="s">
        <v>5466</v>
      </c>
      <c r="C12" s="42">
        <v>83</v>
      </c>
      <c r="D12" s="42">
        <v>83</v>
      </c>
      <c r="E12" s="42">
        <v>34</v>
      </c>
      <c r="F12" s="42">
        <v>52</v>
      </c>
      <c r="G12" s="42">
        <v>51</v>
      </c>
      <c r="H12" s="42">
        <v>50</v>
      </c>
      <c r="I12" s="42">
        <v>50</v>
      </c>
    </row>
    <row r="13" s="30" customFormat="1" ht="13.5" spans="1:9">
      <c r="A13" s="36"/>
      <c r="B13" s="44" t="s">
        <v>5467</v>
      </c>
      <c r="C13" s="42">
        <v>75</v>
      </c>
      <c r="D13" s="42">
        <v>75</v>
      </c>
      <c r="E13" s="42">
        <v>26</v>
      </c>
      <c r="F13" s="42">
        <v>46</v>
      </c>
      <c r="G13" s="42">
        <v>46</v>
      </c>
      <c r="H13" s="42">
        <v>46</v>
      </c>
      <c r="I13" s="42">
        <v>46</v>
      </c>
    </row>
    <row r="14" s="30" customFormat="1" ht="13.5" spans="1:9">
      <c r="A14" s="36"/>
      <c r="B14" s="43" t="s">
        <v>5468</v>
      </c>
      <c r="C14" s="42">
        <v>78</v>
      </c>
      <c r="D14" s="42">
        <v>77</v>
      </c>
      <c r="E14" s="42">
        <v>28</v>
      </c>
      <c r="F14" s="42">
        <v>41</v>
      </c>
      <c r="G14" s="42">
        <v>40</v>
      </c>
      <c r="H14" s="42">
        <v>39</v>
      </c>
      <c r="I14" s="42">
        <v>38</v>
      </c>
    </row>
    <row r="15" s="30" customFormat="1" ht="13.5" spans="1:9">
      <c r="A15" s="36"/>
      <c r="B15" s="43" t="s">
        <v>5469</v>
      </c>
      <c r="C15" s="42">
        <v>78</v>
      </c>
      <c r="D15" s="42">
        <v>77</v>
      </c>
      <c r="E15" s="42">
        <v>28</v>
      </c>
      <c r="F15" s="42">
        <v>40</v>
      </c>
      <c r="G15" s="42">
        <v>37</v>
      </c>
      <c r="H15" s="42">
        <v>36</v>
      </c>
      <c r="I15" s="42">
        <v>36</v>
      </c>
    </row>
    <row r="16" s="30" customFormat="1" ht="13.5" spans="1:9">
      <c r="A16" s="36"/>
      <c r="B16" s="45" t="s">
        <v>5470</v>
      </c>
      <c r="C16" s="42">
        <v>110</v>
      </c>
      <c r="D16" s="42">
        <v>110</v>
      </c>
      <c r="E16" s="42">
        <v>56</v>
      </c>
      <c r="F16" s="42">
        <v>66</v>
      </c>
      <c r="G16" s="42">
        <v>61</v>
      </c>
      <c r="H16" s="42">
        <v>59</v>
      </c>
      <c r="I16" s="42">
        <v>56</v>
      </c>
    </row>
    <row r="17" s="30" customFormat="1" ht="13.5" spans="1:9">
      <c r="A17" s="36"/>
      <c r="B17" s="43" t="s">
        <v>5471</v>
      </c>
      <c r="C17" s="42">
        <v>100</v>
      </c>
      <c r="D17" s="42">
        <v>95</v>
      </c>
      <c r="E17" s="42">
        <v>26</v>
      </c>
      <c r="F17" s="42">
        <v>51</v>
      </c>
      <c r="G17" s="42">
        <v>49</v>
      </c>
      <c r="H17" s="42">
        <v>48</v>
      </c>
      <c r="I17" s="42">
        <v>47</v>
      </c>
    </row>
    <row r="18" s="30" customFormat="1" ht="13.5" spans="1:9">
      <c r="A18" s="36"/>
      <c r="B18" s="43" t="s">
        <v>5472</v>
      </c>
      <c r="C18" s="42">
        <v>72</v>
      </c>
      <c r="D18" s="42">
        <v>72</v>
      </c>
      <c r="E18" s="42">
        <v>23</v>
      </c>
      <c r="F18" s="42">
        <v>38</v>
      </c>
      <c r="G18" s="42">
        <v>36</v>
      </c>
      <c r="H18" s="42">
        <v>35</v>
      </c>
      <c r="I18" s="42">
        <v>34</v>
      </c>
    </row>
    <row r="19" s="30" customFormat="1" ht="13.5" spans="1:9">
      <c r="A19" s="36"/>
      <c r="B19" s="43" t="s">
        <v>5473</v>
      </c>
      <c r="C19" s="42">
        <v>82</v>
      </c>
      <c r="D19" s="42">
        <v>81</v>
      </c>
      <c r="E19" s="42">
        <v>33</v>
      </c>
      <c r="F19" s="42">
        <v>57</v>
      </c>
      <c r="G19" s="42">
        <v>56</v>
      </c>
      <c r="H19" s="42">
        <v>56</v>
      </c>
      <c r="I19" s="42">
        <v>56</v>
      </c>
    </row>
    <row r="20" s="30" customFormat="1" ht="13.5" spans="1:9">
      <c r="A20" s="36"/>
      <c r="B20" s="45" t="s">
        <v>5474</v>
      </c>
      <c r="C20" s="42">
        <v>84</v>
      </c>
      <c r="D20" s="42">
        <v>85</v>
      </c>
      <c r="E20" s="42">
        <v>36</v>
      </c>
      <c r="F20" s="42">
        <v>53</v>
      </c>
      <c r="G20" s="42">
        <v>53</v>
      </c>
      <c r="H20" s="42">
        <v>52</v>
      </c>
      <c r="I20" s="42">
        <v>52</v>
      </c>
    </row>
    <row r="21" s="30" customFormat="1" spans="1:9">
      <c r="A21" s="46"/>
      <c r="B21" s="43" t="s">
        <v>5475</v>
      </c>
      <c r="C21" s="42">
        <v>60</v>
      </c>
      <c r="D21" s="42">
        <v>65</v>
      </c>
      <c r="E21" s="42">
        <v>28</v>
      </c>
      <c r="F21" s="42">
        <v>47</v>
      </c>
      <c r="G21" s="42">
        <v>47</v>
      </c>
      <c r="H21" s="42">
        <v>46</v>
      </c>
      <c r="I21" s="42">
        <v>46</v>
      </c>
    </row>
    <row r="22" s="30" customFormat="1" ht="13.5" spans="1:9">
      <c r="A22" s="36"/>
      <c r="B22" s="41" t="s">
        <v>5476</v>
      </c>
      <c r="C22" s="42">
        <v>42</v>
      </c>
      <c r="D22" s="42">
        <v>40</v>
      </c>
      <c r="E22" s="42">
        <v>19</v>
      </c>
      <c r="F22" s="42">
        <v>33</v>
      </c>
      <c r="G22" s="42">
        <v>33</v>
      </c>
      <c r="H22" s="42">
        <v>31</v>
      </c>
      <c r="I22" s="42">
        <v>31</v>
      </c>
    </row>
    <row r="23" s="30" customFormat="1" ht="16.5" spans="1:9">
      <c r="A23" s="36"/>
      <c r="B23" s="47" t="s">
        <v>516</v>
      </c>
      <c r="C23" s="42">
        <v>90</v>
      </c>
      <c r="D23" s="42">
        <v>95</v>
      </c>
      <c r="E23" s="42">
        <v>36</v>
      </c>
      <c r="F23" s="42">
        <v>51</v>
      </c>
      <c r="G23" s="42">
        <v>50</v>
      </c>
      <c r="H23" s="42">
        <v>49</v>
      </c>
      <c r="I23" s="42">
        <v>47</v>
      </c>
    </row>
    <row r="24" s="30" customFormat="1" ht="13.5" spans="1:9">
      <c r="A24" s="36"/>
      <c r="B24" s="43" t="s">
        <v>5477</v>
      </c>
      <c r="C24" s="42">
        <v>120</v>
      </c>
      <c r="D24" s="42">
        <v>125</v>
      </c>
      <c r="E24" s="42">
        <v>37</v>
      </c>
      <c r="F24" s="42">
        <v>49</v>
      </c>
      <c r="G24" s="42">
        <v>48</v>
      </c>
      <c r="H24" s="42">
        <v>47</v>
      </c>
      <c r="I24" s="42">
        <v>46</v>
      </c>
    </row>
    <row r="25" s="30" customFormat="1" ht="13.5" spans="1:9">
      <c r="A25" s="36"/>
      <c r="B25" s="43" t="s">
        <v>5478</v>
      </c>
      <c r="C25" s="42">
        <v>83</v>
      </c>
      <c r="D25" s="42">
        <v>80</v>
      </c>
      <c r="E25" s="42">
        <v>28</v>
      </c>
      <c r="F25" s="42">
        <v>43</v>
      </c>
      <c r="G25" s="42">
        <v>42</v>
      </c>
      <c r="H25" s="42">
        <v>42</v>
      </c>
      <c r="I25" s="42">
        <v>41</v>
      </c>
    </row>
    <row r="26" s="30" customFormat="1" ht="13.5" spans="1:9">
      <c r="A26" s="36"/>
      <c r="B26" s="48" t="s">
        <v>5479</v>
      </c>
      <c r="C26" s="42">
        <v>80</v>
      </c>
      <c r="D26" s="42">
        <v>76</v>
      </c>
      <c r="E26" s="42">
        <v>26</v>
      </c>
      <c r="F26" s="42">
        <v>44</v>
      </c>
      <c r="G26" s="42">
        <v>42</v>
      </c>
      <c r="H26" s="42">
        <v>42</v>
      </c>
      <c r="I26" s="42">
        <v>41</v>
      </c>
    </row>
    <row r="27" s="30" customFormat="1" ht="13.5" spans="1:9">
      <c r="A27" s="36"/>
      <c r="B27" s="48" t="s">
        <v>5480</v>
      </c>
      <c r="C27" s="42">
        <v>85</v>
      </c>
      <c r="D27" s="42">
        <v>80</v>
      </c>
      <c r="E27" s="42">
        <v>26</v>
      </c>
      <c r="F27" s="42">
        <v>44</v>
      </c>
      <c r="G27" s="42">
        <v>42</v>
      </c>
      <c r="H27" s="42">
        <v>42</v>
      </c>
      <c r="I27" s="42">
        <v>41</v>
      </c>
    </row>
    <row r="28" s="30" customFormat="1" ht="13.5" spans="1:9">
      <c r="A28" s="36"/>
      <c r="B28" s="49" t="s">
        <v>5481</v>
      </c>
      <c r="C28" s="42">
        <v>85</v>
      </c>
      <c r="D28" s="42">
        <v>80</v>
      </c>
      <c r="E28" s="42">
        <v>26</v>
      </c>
      <c r="F28" s="42">
        <v>51</v>
      </c>
      <c r="G28" s="42">
        <v>50</v>
      </c>
      <c r="H28" s="42">
        <v>48</v>
      </c>
      <c r="I28" s="42">
        <v>46</v>
      </c>
    </row>
    <row r="29" s="30" customFormat="1" ht="13.5" spans="1:9">
      <c r="A29" s="36"/>
      <c r="B29" s="49" t="s">
        <v>5482</v>
      </c>
      <c r="C29" s="42">
        <v>85</v>
      </c>
      <c r="D29" s="42">
        <v>80</v>
      </c>
      <c r="E29" s="42">
        <v>26</v>
      </c>
      <c r="F29" s="42">
        <v>56</v>
      </c>
      <c r="G29" s="42">
        <v>55</v>
      </c>
      <c r="H29" s="42">
        <v>54</v>
      </c>
      <c r="I29" s="42">
        <v>53</v>
      </c>
    </row>
    <row r="30" s="30" customFormat="1" ht="13.5" spans="1:9">
      <c r="A30" s="36"/>
      <c r="B30" s="49" t="s">
        <v>5483</v>
      </c>
      <c r="C30" s="42">
        <v>96</v>
      </c>
      <c r="D30" s="42">
        <v>95</v>
      </c>
      <c r="E30" s="42">
        <v>26</v>
      </c>
      <c r="F30" s="42">
        <v>49</v>
      </c>
      <c r="G30" s="42">
        <v>48</v>
      </c>
      <c r="H30" s="42">
        <v>47</v>
      </c>
      <c r="I30" s="42">
        <v>47</v>
      </c>
    </row>
    <row r="31" s="30" customFormat="1" ht="13.5" spans="1:9">
      <c r="A31" s="36"/>
      <c r="B31" s="49" t="s">
        <v>5484</v>
      </c>
      <c r="C31" s="42">
        <v>100</v>
      </c>
      <c r="D31" s="42">
        <v>105</v>
      </c>
      <c r="E31" s="42">
        <v>34</v>
      </c>
      <c r="F31" s="42">
        <v>81</v>
      </c>
      <c r="G31" s="42">
        <v>80</v>
      </c>
      <c r="H31" s="42">
        <v>79</v>
      </c>
      <c r="I31" s="42">
        <v>78</v>
      </c>
    </row>
    <row r="32" s="30" customFormat="1" ht="13.5" spans="1:9">
      <c r="A32" s="36"/>
      <c r="B32" s="50" t="s">
        <v>1072</v>
      </c>
      <c r="C32" s="42">
        <v>100</v>
      </c>
      <c r="D32" s="42">
        <v>100</v>
      </c>
      <c r="E32" s="42">
        <v>36</v>
      </c>
      <c r="F32" s="42">
        <v>81</v>
      </c>
      <c r="G32" s="42">
        <v>80</v>
      </c>
      <c r="H32" s="42">
        <v>79</v>
      </c>
      <c r="I32" s="42">
        <v>78</v>
      </c>
    </row>
    <row r="33" s="30" customFormat="1" customHeight="1" spans="1:9">
      <c r="A33" s="36"/>
      <c r="B33" s="49" t="s">
        <v>5485</v>
      </c>
      <c r="C33" s="42">
        <v>90</v>
      </c>
      <c r="D33" s="42">
        <v>90</v>
      </c>
      <c r="E33" s="42">
        <v>41</v>
      </c>
      <c r="F33" s="42">
        <v>86</v>
      </c>
      <c r="G33" s="42">
        <v>85</v>
      </c>
      <c r="H33" s="42">
        <v>84</v>
      </c>
      <c r="I33" s="42">
        <v>83</v>
      </c>
    </row>
    <row r="34" s="30" customFormat="1" ht="13.5" spans="1:9">
      <c r="A34" s="36"/>
      <c r="B34" s="50" t="s">
        <v>472</v>
      </c>
      <c r="C34" s="42">
        <v>100</v>
      </c>
      <c r="D34" s="42">
        <v>100</v>
      </c>
      <c r="E34" s="42">
        <v>54</v>
      </c>
      <c r="F34" s="42">
        <v>116</v>
      </c>
      <c r="G34" s="42">
        <v>115</v>
      </c>
      <c r="H34" s="42">
        <v>114</v>
      </c>
      <c r="I34" s="42">
        <v>113</v>
      </c>
    </row>
    <row r="35" s="30" customFormat="1" ht="13.5" spans="1:9">
      <c r="A35" s="36"/>
      <c r="B35" s="49" t="s">
        <v>5486</v>
      </c>
      <c r="C35" s="42">
        <v>85</v>
      </c>
      <c r="D35" s="42">
        <v>85</v>
      </c>
      <c r="E35" s="42">
        <v>34</v>
      </c>
      <c r="F35" s="42">
        <v>76</v>
      </c>
      <c r="G35" s="42">
        <v>72</v>
      </c>
      <c r="H35" s="42">
        <v>71</v>
      </c>
      <c r="I35" s="42">
        <v>70</v>
      </c>
    </row>
    <row r="36" s="30" customFormat="1" ht="13.5" spans="1:9">
      <c r="A36" s="36"/>
      <c r="B36" s="49" t="s">
        <v>5487</v>
      </c>
      <c r="C36" s="42">
        <v>90</v>
      </c>
      <c r="D36" s="42">
        <v>95</v>
      </c>
      <c r="E36" s="42">
        <v>46</v>
      </c>
      <c r="F36" s="42">
        <v>101</v>
      </c>
      <c r="G36" s="42">
        <v>100</v>
      </c>
      <c r="H36" s="42">
        <v>99</v>
      </c>
      <c r="I36" s="42">
        <v>98</v>
      </c>
    </row>
    <row r="37" s="30" customFormat="1" ht="13.5" spans="1:9">
      <c r="A37" s="36"/>
      <c r="B37" s="49" t="s">
        <v>5488</v>
      </c>
      <c r="C37" s="42">
        <v>90</v>
      </c>
      <c r="D37" s="42">
        <v>90</v>
      </c>
      <c r="E37" s="42">
        <v>31</v>
      </c>
      <c r="F37" s="42">
        <v>61</v>
      </c>
      <c r="G37" s="42">
        <v>60</v>
      </c>
      <c r="H37" s="42">
        <v>59</v>
      </c>
      <c r="I37" s="42">
        <v>59</v>
      </c>
    </row>
    <row r="38" s="30" customFormat="1" ht="13.5" spans="1:9">
      <c r="A38" s="36"/>
      <c r="B38" s="50" t="s">
        <v>5489</v>
      </c>
      <c r="C38" s="42">
        <v>84</v>
      </c>
      <c r="D38" s="42">
        <v>79</v>
      </c>
      <c r="E38" s="42">
        <v>34</v>
      </c>
      <c r="F38" s="42">
        <v>81</v>
      </c>
      <c r="G38" s="42">
        <v>77</v>
      </c>
      <c r="H38" s="42">
        <v>75</v>
      </c>
      <c r="I38" s="42">
        <v>71</v>
      </c>
    </row>
    <row r="39" s="30" customFormat="1" ht="13.5" spans="1:9">
      <c r="A39" s="36"/>
      <c r="B39" s="50" t="s">
        <v>5490</v>
      </c>
      <c r="C39" s="42">
        <v>84</v>
      </c>
      <c r="D39" s="42">
        <v>80</v>
      </c>
      <c r="E39" s="42">
        <v>36</v>
      </c>
      <c r="F39" s="42">
        <v>81</v>
      </c>
      <c r="G39" s="42">
        <v>77</v>
      </c>
      <c r="H39" s="42">
        <v>75</v>
      </c>
      <c r="I39" s="42">
        <v>71</v>
      </c>
    </row>
    <row r="40" s="30" customFormat="1" ht="13.5" spans="1:9">
      <c r="A40" s="36"/>
      <c r="B40" s="49" t="s">
        <v>5491</v>
      </c>
      <c r="C40" s="42">
        <v>110</v>
      </c>
      <c r="D40" s="42">
        <v>105</v>
      </c>
      <c r="E40" s="42">
        <v>34</v>
      </c>
      <c r="F40" s="42">
        <v>72</v>
      </c>
      <c r="G40" s="42">
        <v>71</v>
      </c>
      <c r="H40" s="42">
        <v>70</v>
      </c>
      <c r="I40" s="42">
        <v>70</v>
      </c>
    </row>
    <row r="41" s="30" customFormat="1" ht="13.5" spans="1:9">
      <c r="A41" s="36"/>
      <c r="B41" s="49" t="s">
        <v>5492</v>
      </c>
      <c r="C41" s="42">
        <v>95</v>
      </c>
      <c r="D41" s="42">
        <v>95</v>
      </c>
      <c r="E41" s="42">
        <v>34</v>
      </c>
      <c r="F41" s="42">
        <v>76</v>
      </c>
      <c r="G41" s="42">
        <v>75</v>
      </c>
      <c r="H41" s="42">
        <v>74</v>
      </c>
      <c r="I41" s="42">
        <v>74</v>
      </c>
    </row>
    <row r="42" s="30" customFormat="1" ht="13.5" spans="1:9">
      <c r="A42" s="36"/>
      <c r="B42" s="49" t="s">
        <v>5493</v>
      </c>
      <c r="C42" s="42">
        <v>110</v>
      </c>
      <c r="D42" s="42">
        <v>110</v>
      </c>
      <c r="E42" s="42">
        <v>46</v>
      </c>
      <c r="F42" s="42">
        <v>101</v>
      </c>
      <c r="G42" s="42">
        <v>100</v>
      </c>
      <c r="H42" s="42">
        <v>99</v>
      </c>
      <c r="I42" s="42">
        <v>98</v>
      </c>
    </row>
    <row r="43" s="30" customFormat="1" ht="16.5" spans="1:9">
      <c r="A43" s="36"/>
      <c r="B43" s="51" t="s">
        <v>696</v>
      </c>
      <c r="C43" s="42">
        <v>95</v>
      </c>
      <c r="D43" s="42">
        <v>100</v>
      </c>
      <c r="E43" s="42">
        <v>46</v>
      </c>
      <c r="F43" s="42">
        <v>101</v>
      </c>
      <c r="G43" s="42">
        <v>100</v>
      </c>
      <c r="H43" s="42">
        <v>99</v>
      </c>
      <c r="I43" s="42">
        <v>98</v>
      </c>
    </row>
    <row r="44" s="30" customFormat="1" ht="13.5" spans="1:9">
      <c r="A44" s="36"/>
      <c r="B44" s="50" t="s">
        <v>725</v>
      </c>
      <c r="C44" s="42">
        <v>115</v>
      </c>
      <c r="D44" s="42">
        <v>115</v>
      </c>
      <c r="E44" s="42">
        <v>56</v>
      </c>
      <c r="F44" s="42">
        <v>126</v>
      </c>
      <c r="G44" s="42">
        <v>125</v>
      </c>
      <c r="H44" s="42">
        <v>124</v>
      </c>
      <c r="I44" s="42">
        <v>123</v>
      </c>
    </row>
    <row r="45" s="30" customFormat="1" ht="13.5" spans="1:9">
      <c r="A45" s="36"/>
      <c r="B45" s="50" t="s">
        <v>582</v>
      </c>
      <c r="C45" s="42">
        <v>105</v>
      </c>
      <c r="D45" s="42">
        <v>105</v>
      </c>
      <c r="E45" s="42">
        <v>39</v>
      </c>
      <c r="F45" s="42">
        <v>86</v>
      </c>
      <c r="G45" s="42">
        <v>85</v>
      </c>
      <c r="H45" s="42">
        <v>84</v>
      </c>
      <c r="I45" s="42">
        <v>83</v>
      </c>
    </row>
    <row r="46" s="30" customFormat="1" ht="13.5" spans="1:9">
      <c r="A46" s="36"/>
      <c r="B46" s="50" t="s">
        <v>5494</v>
      </c>
      <c r="C46" s="42">
        <v>100</v>
      </c>
      <c r="D46" s="42">
        <v>105</v>
      </c>
      <c r="E46" s="42">
        <v>46</v>
      </c>
      <c r="F46" s="42">
        <v>101</v>
      </c>
      <c r="G46" s="42">
        <v>100</v>
      </c>
      <c r="H46" s="42">
        <v>99</v>
      </c>
      <c r="I46" s="42">
        <v>98</v>
      </c>
    </row>
    <row r="47" s="30" customFormat="1" ht="13.5" spans="1:9">
      <c r="A47" s="36"/>
      <c r="B47" s="50" t="s">
        <v>606</v>
      </c>
      <c r="C47" s="42">
        <v>90</v>
      </c>
      <c r="D47" s="42">
        <v>95</v>
      </c>
      <c r="E47" s="42">
        <v>41</v>
      </c>
      <c r="F47" s="42">
        <v>91</v>
      </c>
      <c r="G47" s="42">
        <v>90</v>
      </c>
      <c r="H47" s="42">
        <v>89</v>
      </c>
      <c r="I47" s="42">
        <v>88</v>
      </c>
    </row>
    <row r="48" s="30" customFormat="1" ht="13.5" spans="1:9">
      <c r="A48" s="36"/>
      <c r="B48" s="49" t="s">
        <v>5495</v>
      </c>
      <c r="C48" s="42">
        <v>100</v>
      </c>
      <c r="D48" s="42">
        <v>105</v>
      </c>
      <c r="E48" s="42">
        <v>51</v>
      </c>
      <c r="F48" s="42">
        <v>101</v>
      </c>
      <c r="G48" s="42">
        <v>100</v>
      </c>
      <c r="H48" s="42">
        <v>99</v>
      </c>
      <c r="I48" s="42">
        <v>98</v>
      </c>
    </row>
    <row r="49" s="30" customFormat="1" ht="13.5" spans="1:9">
      <c r="A49" s="36"/>
      <c r="B49" s="50" t="s">
        <v>672</v>
      </c>
      <c r="C49" s="42">
        <v>155</v>
      </c>
      <c r="D49" s="42">
        <v>160</v>
      </c>
      <c r="E49" s="42">
        <v>66</v>
      </c>
      <c r="F49" s="42">
        <v>131</v>
      </c>
      <c r="G49" s="42">
        <v>130</v>
      </c>
      <c r="H49" s="42">
        <v>129</v>
      </c>
      <c r="I49" s="42">
        <v>128</v>
      </c>
    </row>
    <row r="50" s="30" customFormat="1" ht="13.5" spans="1:9">
      <c r="A50" s="36"/>
      <c r="B50" s="50" t="s">
        <v>5496</v>
      </c>
      <c r="C50" s="42">
        <v>125</v>
      </c>
      <c r="D50" s="42">
        <v>125</v>
      </c>
      <c r="E50" s="42">
        <v>46</v>
      </c>
      <c r="F50" s="42">
        <v>106</v>
      </c>
      <c r="G50" s="42">
        <v>105</v>
      </c>
      <c r="H50" s="42">
        <v>104</v>
      </c>
      <c r="I50" s="42">
        <v>103</v>
      </c>
    </row>
    <row r="51" s="30" customFormat="1" ht="16.5" spans="1:9">
      <c r="A51" s="36"/>
      <c r="B51" s="51" t="s">
        <v>5497</v>
      </c>
      <c r="C51" s="42">
        <v>120</v>
      </c>
      <c r="D51" s="42">
        <v>120</v>
      </c>
      <c r="E51" s="42">
        <v>56</v>
      </c>
      <c r="F51" s="42">
        <v>116</v>
      </c>
      <c r="G51" s="42">
        <v>115</v>
      </c>
      <c r="H51" s="42">
        <v>114</v>
      </c>
      <c r="I51" s="42">
        <v>113</v>
      </c>
    </row>
    <row r="52" s="30" customFormat="1" customHeight="1" spans="1:9">
      <c r="A52" s="36"/>
      <c r="B52" s="49" t="s">
        <v>5498</v>
      </c>
      <c r="C52" s="42">
        <v>130</v>
      </c>
      <c r="D52" s="42">
        <v>135</v>
      </c>
      <c r="E52" s="42">
        <v>61</v>
      </c>
      <c r="F52" s="42">
        <v>121</v>
      </c>
      <c r="G52" s="42">
        <v>120</v>
      </c>
      <c r="H52" s="42">
        <v>119</v>
      </c>
      <c r="I52" s="42">
        <v>118</v>
      </c>
    </row>
    <row r="53" s="30" customFormat="1" ht="16.5" spans="1:9">
      <c r="A53" s="36"/>
      <c r="B53" s="51" t="s">
        <v>712</v>
      </c>
      <c r="C53" s="42">
        <v>120</v>
      </c>
      <c r="D53" s="42">
        <v>120</v>
      </c>
      <c r="E53" s="42">
        <v>56</v>
      </c>
      <c r="F53" s="42">
        <v>116</v>
      </c>
      <c r="G53" s="42">
        <v>115</v>
      </c>
      <c r="H53" s="42">
        <v>114</v>
      </c>
      <c r="I53" s="42">
        <v>113</v>
      </c>
    </row>
    <row r="54" s="30" customFormat="1" ht="13.5" spans="1:9">
      <c r="A54" s="36"/>
      <c r="B54" s="50" t="s">
        <v>5499</v>
      </c>
      <c r="C54" s="42">
        <v>120</v>
      </c>
      <c r="D54" s="42">
        <v>125</v>
      </c>
      <c r="E54" s="42">
        <v>56</v>
      </c>
      <c r="F54" s="42">
        <v>121</v>
      </c>
      <c r="G54" s="42">
        <v>121</v>
      </c>
      <c r="H54" s="42">
        <v>121</v>
      </c>
      <c r="I54" s="42">
        <v>121</v>
      </c>
    </row>
    <row r="55" s="30" customFormat="1" ht="13.5" spans="1:9">
      <c r="A55" s="36"/>
      <c r="B55" s="49" t="s">
        <v>5500</v>
      </c>
      <c r="C55" s="42">
        <v>130</v>
      </c>
      <c r="D55" s="42">
        <v>135</v>
      </c>
      <c r="E55" s="42">
        <v>51</v>
      </c>
      <c r="F55" s="42">
        <v>106</v>
      </c>
      <c r="G55" s="42">
        <v>105</v>
      </c>
      <c r="H55" s="42">
        <v>104</v>
      </c>
      <c r="I55" s="42">
        <v>103</v>
      </c>
    </row>
    <row r="56" s="30" customFormat="1" ht="13.5" spans="1:9">
      <c r="A56" s="36"/>
      <c r="B56" s="50" t="s">
        <v>719</v>
      </c>
      <c r="C56" s="42">
        <v>120</v>
      </c>
      <c r="D56" s="42">
        <v>120</v>
      </c>
      <c r="E56" s="42">
        <v>56</v>
      </c>
      <c r="F56" s="42">
        <v>116</v>
      </c>
      <c r="G56" s="42">
        <v>115</v>
      </c>
      <c r="H56" s="42">
        <v>114</v>
      </c>
      <c r="I56" s="42">
        <v>113</v>
      </c>
    </row>
    <row r="57" s="30" customFormat="1" ht="13.5" spans="1:9">
      <c r="A57" s="36"/>
      <c r="B57" s="49" t="s">
        <v>5501</v>
      </c>
      <c r="C57" s="42">
        <v>140</v>
      </c>
      <c r="D57" s="42">
        <v>140</v>
      </c>
      <c r="E57" s="42">
        <v>41</v>
      </c>
      <c r="F57" s="42">
        <v>63</v>
      </c>
      <c r="G57" s="42">
        <v>61</v>
      </c>
      <c r="H57" s="42">
        <v>59</v>
      </c>
      <c r="I57" s="42">
        <v>58</v>
      </c>
    </row>
    <row r="58" s="30" customFormat="1" ht="13.5" spans="1:9">
      <c r="A58" s="36"/>
      <c r="B58" s="50" t="s">
        <v>504</v>
      </c>
      <c r="C58" s="42">
        <v>120</v>
      </c>
      <c r="D58" s="42">
        <v>120</v>
      </c>
      <c r="E58" s="42">
        <v>46</v>
      </c>
      <c r="F58" s="42">
        <v>101</v>
      </c>
      <c r="G58" s="42">
        <v>100</v>
      </c>
      <c r="H58" s="42">
        <v>99</v>
      </c>
      <c r="I58" s="42">
        <v>98</v>
      </c>
    </row>
    <row r="59" s="30" customFormat="1" ht="13.5" spans="1:9">
      <c r="A59" s="36"/>
      <c r="B59" s="50" t="s">
        <v>5502</v>
      </c>
      <c r="C59" s="42">
        <v>120</v>
      </c>
      <c r="D59" s="42">
        <v>120</v>
      </c>
      <c r="E59" s="42">
        <v>68</v>
      </c>
      <c r="F59" s="42">
        <v>99</v>
      </c>
      <c r="G59" s="42">
        <v>97</v>
      </c>
      <c r="H59" s="42">
        <v>96</v>
      </c>
      <c r="I59" s="42">
        <v>96</v>
      </c>
    </row>
    <row r="60" s="30" customFormat="1" ht="13.5" spans="1:9">
      <c r="A60" s="36"/>
      <c r="B60" s="49" t="s">
        <v>5503</v>
      </c>
      <c r="C60" s="42">
        <v>137</v>
      </c>
      <c r="D60" s="42">
        <v>138</v>
      </c>
      <c r="E60" s="42">
        <v>39</v>
      </c>
      <c r="F60" s="42">
        <v>81</v>
      </c>
      <c r="G60" s="42">
        <v>79</v>
      </c>
      <c r="H60" s="42">
        <v>78</v>
      </c>
      <c r="I60" s="42">
        <v>78</v>
      </c>
    </row>
    <row r="61" s="30" customFormat="1" ht="13.5" spans="1:9">
      <c r="A61" s="36"/>
      <c r="B61" s="49" t="s">
        <v>5504</v>
      </c>
      <c r="C61" s="42">
        <v>142</v>
      </c>
      <c r="D61" s="42">
        <v>146</v>
      </c>
      <c r="E61" s="42">
        <v>34</v>
      </c>
      <c r="F61" s="42">
        <v>71</v>
      </c>
      <c r="G61" s="42">
        <v>68</v>
      </c>
      <c r="H61" s="42">
        <v>66</v>
      </c>
      <c r="I61" s="42">
        <v>64</v>
      </c>
    </row>
    <row r="62" s="30" customFormat="1" ht="13.5" spans="1:9">
      <c r="A62" s="36"/>
      <c r="B62" s="50" t="s">
        <v>640</v>
      </c>
      <c r="C62" s="42">
        <v>95</v>
      </c>
      <c r="D62" s="42">
        <v>95</v>
      </c>
      <c r="E62" s="42">
        <v>51</v>
      </c>
      <c r="F62" s="42">
        <v>111</v>
      </c>
      <c r="G62" s="42">
        <v>110</v>
      </c>
      <c r="H62" s="42">
        <v>109</v>
      </c>
      <c r="I62" s="42">
        <v>108</v>
      </c>
    </row>
    <row r="63" s="30" customFormat="1" ht="13.5" spans="1:9">
      <c r="A63" s="52"/>
      <c r="B63" s="53" t="s">
        <v>5505</v>
      </c>
      <c r="C63" s="42">
        <v>65</v>
      </c>
      <c r="D63" s="42">
        <v>60</v>
      </c>
      <c r="E63" s="42">
        <v>19</v>
      </c>
      <c r="F63" s="42">
        <v>36</v>
      </c>
      <c r="G63" s="42">
        <v>36</v>
      </c>
      <c r="H63" s="42">
        <v>36</v>
      </c>
      <c r="I63" s="42">
        <v>36</v>
      </c>
    </row>
    <row r="64" s="30" customFormat="1" ht="16.5" spans="1:9">
      <c r="A64" s="36"/>
      <c r="B64" s="54" t="s">
        <v>366</v>
      </c>
      <c r="C64" s="42">
        <v>65</v>
      </c>
      <c r="D64" s="42">
        <v>60</v>
      </c>
      <c r="E64" s="42">
        <v>19</v>
      </c>
      <c r="F64" s="42">
        <v>37</v>
      </c>
      <c r="G64" s="42">
        <v>37</v>
      </c>
      <c r="H64" s="42">
        <v>37</v>
      </c>
      <c r="I64" s="42">
        <v>37</v>
      </c>
    </row>
    <row r="65" ht="15" spans="1:9">
      <c r="A65" s="58" t="s">
        <v>2270</v>
      </c>
      <c r="B65" s="59"/>
      <c r="C65" s="60"/>
      <c r="D65" s="60"/>
      <c r="E65" s="60"/>
      <c r="F65" s="61"/>
      <c r="G65" s="61"/>
      <c r="H65" s="61"/>
      <c r="I65" s="61"/>
    </row>
    <row r="66" spans="1:9">
      <c r="A66" s="62" t="s">
        <v>5506</v>
      </c>
      <c r="B66" s="62"/>
      <c r="C66" s="62"/>
      <c r="D66" s="62"/>
      <c r="E66" s="62"/>
      <c r="F66" s="62"/>
      <c r="G66" s="62"/>
      <c r="H66" s="62"/>
      <c r="I66" s="62"/>
    </row>
    <row r="67" spans="1:9">
      <c r="A67" s="62" t="s">
        <v>5507</v>
      </c>
      <c r="B67" s="62"/>
      <c r="C67" s="62"/>
      <c r="D67" s="62"/>
      <c r="E67" s="62"/>
      <c r="F67" s="62"/>
      <c r="G67" s="62"/>
      <c r="H67" s="62"/>
      <c r="I67" s="62"/>
    </row>
    <row r="68" spans="1:9">
      <c r="A68" s="63" t="s">
        <v>5508</v>
      </c>
      <c r="B68" s="63"/>
      <c r="C68" s="63"/>
      <c r="D68" s="63"/>
      <c r="E68" s="63"/>
      <c r="F68" s="63"/>
      <c r="G68" s="63"/>
      <c r="H68" s="63"/>
      <c r="I68" s="63"/>
    </row>
    <row r="69" spans="1:9">
      <c r="A69" s="62" t="s">
        <v>5509</v>
      </c>
      <c r="B69" s="62"/>
      <c r="C69" s="62"/>
      <c r="D69" s="62"/>
      <c r="E69" s="62"/>
      <c r="F69" s="62"/>
      <c r="G69" s="62"/>
      <c r="H69" s="62"/>
      <c r="I69" s="62"/>
    </row>
    <row r="70" spans="1:9">
      <c r="A70" s="62" t="s">
        <v>5510</v>
      </c>
      <c r="B70" s="62"/>
      <c r="C70" s="62"/>
      <c r="D70" s="62"/>
      <c r="E70" s="62"/>
      <c r="F70" s="62"/>
      <c r="G70" s="62"/>
      <c r="H70" s="62"/>
      <c r="I70" s="62"/>
    </row>
    <row r="71" spans="1:9">
      <c r="A71" s="62" t="s">
        <v>5511</v>
      </c>
      <c r="B71" s="62"/>
      <c r="C71" s="62"/>
      <c r="D71" s="62"/>
      <c r="E71" s="62"/>
      <c r="F71" s="62"/>
      <c r="G71" s="62"/>
      <c r="H71" s="62"/>
      <c r="I71" s="62"/>
    </row>
    <row r="72" spans="1:9">
      <c r="A72" s="64" t="s">
        <v>5512</v>
      </c>
      <c r="B72" s="64"/>
      <c r="C72" s="64"/>
      <c r="D72" s="64"/>
      <c r="E72" s="64"/>
      <c r="F72" s="64"/>
      <c r="G72" s="64"/>
      <c r="H72" s="64"/>
      <c r="I72" s="64"/>
    </row>
    <row r="73" ht="31" customHeight="1" spans="1:9">
      <c r="A73" s="64" t="s">
        <v>5513</v>
      </c>
      <c r="B73" s="64"/>
      <c r="C73" s="64"/>
      <c r="D73" s="64"/>
      <c r="E73" s="64"/>
      <c r="F73" s="64"/>
      <c r="G73" s="64"/>
      <c r="H73" s="64"/>
      <c r="I73" s="64"/>
    </row>
    <row r="74" ht="24" customHeight="1" spans="1:9">
      <c r="A74" s="64" t="s">
        <v>5514</v>
      </c>
      <c r="B74" s="64"/>
      <c r="C74" s="64"/>
      <c r="D74" s="64"/>
      <c r="E74" s="64"/>
      <c r="F74" s="64"/>
      <c r="G74" s="64"/>
      <c r="H74" s="64"/>
      <c r="I74" s="64"/>
    </row>
    <row r="75" spans="1:9">
      <c r="A75" s="65" t="s">
        <v>5515</v>
      </c>
      <c r="B75" s="65"/>
      <c r="C75" s="65"/>
      <c r="D75" s="65"/>
      <c r="E75" s="65"/>
      <c r="F75" s="65"/>
      <c r="G75" s="65"/>
      <c r="H75" s="65"/>
      <c r="I75" s="65"/>
    </row>
    <row r="76" spans="1:9">
      <c r="A76" s="66" t="s">
        <v>5516</v>
      </c>
      <c r="B76" s="66"/>
      <c r="C76" s="66"/>
      <c r="D76" s="66"/>
      <c r="E76" s="66"/>
      <c r="F76" s="66"/>
      <c r="G76" s="66"/>
      <c r="H76" s="66"/>
      <c r="I76" s="66"/>
    </row>
  </sheetData>
  <mergeCells count="21">
    <mergeCell ref="A1:H1"/>
    <mergeCell ref="A2:H2"/>
    <mergeCell ref="A3:H3"/>
    <mergeCell ref="A4:H4"/>
    <mergeCell ref="D5:E5"/>
    <mergeCell ref="F5:I5"/>
    <mergeCell ref="A66:I66"/>
    <mergeCell ref="A67:I67"/>
    <mergeCell ref="A68:I68"/>
    <mergeCell ref="A69:I69"/>
    <mergeCell ref="A70:I70"/>
    <mergeCell ref="A71:I71"/>
    <mergeCell ref="A72:I72"/>
    <mergeCell ref="A73:I73"/>
    <mergeCell ref="A74:I74"/>
    <mergeCell ref="A75:I75"/>
    <mergeCell ref="A76:I76"/>
    <mergeCell ref="A7:A9"/>
    <mergeCell ref="A10:A20"/>
    <mergeCell ref="A24:A64"/>
    <mergeCell ref="A5:B6"/>
  </mergeCells>
  <hyperlinks>
    <hyperlink ref="I4" location="价格目录!A1" display="返回目录"/>
  </hyperlinks>
  <pageMargins left="0.699305555555556" right="0.699305555555556" top="0.75" bottom="0.75" header="0.3" footer="0.3"/>
  <pageSetup paperSize="9" orientation="portrait"/>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L19"/>
  <sheetViews>
    <sheetView workbookViewId="0">
      <selection activeCell="D45" sqref="D45"/>
    </sheetView>
  </sheetViews>
  <sheetFormatPr defaultColWidth="9" defaultRowHeight="14.25"/>
  <cols>
    <col min="2" max="2" width="44.625" customWidth="1"/>
    <col min="3" max="3" width="13.25" customWidth="1"/>
    <col min="4" max="4" width="15.75" customWidth="1"/>
    <col min="5" max="5" width="16.5" customWidth="1"/>
  </cols>
  <sheetData>
    <row r="1" ht="27" spans="1:12">
      <c r="A1" s="9"/>
      <c r="B1" s="9"/>
      <c r="C1" s="9"/>
      <c r="D1" s="9"/>
      <c r="E1" s="9"/>
      <c r="F1" s="9"/>
      <c r="G1" s="9"/>
      <c r="H1" s="10"/>
      <c r="I1" s="10"/>
      <c r="J1" s="10"/>
      <c r="K1" s="10"/>
      <c r="L1" s="10"/>
    </row>
    <row r="2" ht="20.25" spans="1:12">
      <c r="A2" s="11" t="s">
        <v>5517</v>
      </c>
      <c r="B2" s="11"/>
      <c r="C2" s="11"/>
      <c r="D2" s="11"/>
      <c r="E2" s="11"/>
      <c r="F2" s="12"/>
      <c r="G2" s="12"/>
      <c r="H2" s="10"/>
      <c r="I2" s="10"/>
      <c r="J2" s="10"/>
      <c r="K2" s="10"/>
      <c r="L2" s="10"/>
    </row>
    <row r="3" spans="1:12">
      <c r="A3" s="13" t="s">
        <v>5518</v>
      </c>
      <c r="B3" s="13" t="s">
        <v>5519</v>
      </c>
      <c r="C3" s="13" t="s">
        <v>5520</v>
      </c>
      <c r="D3" s="13"/>
      <c r="E3" s="13" t="s">
        <v>5521</v>
      </c>
      <c r="F3" s="10"/>
      <c r="G3" s="14" t="s">
        <v>99</v>
      </c>
      <c r="H3" s="10"/>
      <c r="I3" s="10"/>
      <c r="J3" s="10"/>
      <c r="K3" s="10"/>
      <c r="L3" s="10"/>
    </row>
    <row r="4" spans="1:12">
      <c r="A4" s="13" t="s">
        <v>5522</v>
      </c>
      <c r="B4" s="13" t="s">
        <v>5523</v>
      </c>
      <c r="C4" s="13" t="s">
        <v>5524</v>
      </c>
      <c r="D4" s="13"/>
      <c r="E4" s="13" t="s">
        <v>5525</v>
      </c>
      <c r="F4" s="10"/>
      <c r="G4" s="10"/>
      <c r="H4" s="10"/>
      <c r="I4" s="10"/>
      <c r="J4" s="10"/>
      <c r="K4" s="10"/>
      <c r="L4" s="10"/>
    </row>
    <row r="5" spans="1:12">
      <c r="A5" s="13" t="s">
        <v>5526</v>
      </c>
      <c r="B5" s="15" t="s">
        <v>5527</v>
      </c>
      <c r="C5" s="13" t="s">
        <v>249</v>
      </c>
      <c r="D5" s="16" t="s">
        <v>5528</v>
      </c>
      <c r="E5" s="16" t="s">
        <v>5529</v>
      </c>
      <c r="F5" s="10"/>
      <c r="G5" s="10"/>
      <c r="H5" s="10"/>
      <c r="I5" s="10"/>
      <c r="J5" s="10"/>
      <c r="K5" s="10"/>
      <c r="L5" s="10"/>
    </row>
    <row r="6" spans="1:12">
      <c r="A6" s="17" t="s">
        <v>5530</v>
      </c>
      <c r="B6" s="17" t="s">
        <v>5531</v>
      </c>
      <c r="C6" s="18">
        <v>90</v>
      </c>
      <c r="D6" s="19">
        <v>130</v>
      </c>
      <c r="E6" s="19">
        <v>30</v>
      </c>
      <c r="F6" s="10"/>
      <c r="G6" s="10"/>
      <c r="H6" s="10"/>
      <c r="I6" s="10"/>
      <c r="J6" s="10"/>
      <c r="K6" s="10"/>
      <c r="L6" s="10"/>
    </row>
    <row r="7" spans="1:12">
      <c r="A7" s="17" t="s">
        <v>5532</v>
      </c>
      <c r="B7" s="17" t="s">
        <v>5533</v>
      </c>
      <c r="C7" s="18">
        <v>115</v>
      </c>
      <c r="D7" s="19">
        <v>180</v>
      </c>
      <c r="E7" s="19">
        <v>40</v>
      </c>
      <c r="F7" s="10"/>
      <c r="G7" s="10"/>
      <c r="H7" s="10"/>
      <c r="I7" s="10"/>
      <c r="J7" s="10"/>
      <c r="K7" s="10"/>
      <c r="L7" s="10"/>
    </row>
    <row r="8" ht="41.25" customHeight="1" spans="1:12">
      <c r="A8" s="17" t="s">
        <v>5534</v>
      </c>
      <c r="B8" s="20" t="s">
        <v>5535</v>
      </c>
      <c r="C8" s="18">
        <v>130</v>
      </c>
      <c r="D8" s="19">
        <v>190</v>
      </c>
      <c r="E8" s="19">
        <v>45</v>
      </c>
      <c r="F8" s="10"/>
      <c r="G8" s="10"/>
      <c r="H8" s="10"/>
      <c r="I8" s="10"/>
      <c r="J8" s="10"/>
      <c r="K8" s="10"/>
      <c r="L8" s="10"/>
    </row>
    <row r="9" ht="15" spans="1:12">
      <c r="A9" s="21" t="s">
        <v>5536</v>
      </c>
      <c r="B9" s="22" t="s">
        <v>5537</v>
      </c>
      <c r="C9" s="23">
        <v>160</v>
      </c>
      <c r="D9" s="24">
        <v>210</v>
      </c>
      <c r="E9" s="24">
        <v>55</v>
      </c>
      <c r="F9" s="10"/>
      <c r="G9" s="10"/>
      <c r="H9" s="10"/>
      <c r="I9" s="10"/>
      <c r="J9" s="10"/>
      <c r="K9" s="10"/>
      <c r="L9" s="10"/>
    </row>
    <row r="10" ht="24" customHeight="1" spans="1:12">
      <c r="A10" s="21" t="s">
        <v>5538</v>
      </c>
      <c r="B10" s="22" t="s">
        <v>4471</v>
      </c>
      <c r="C10" s="23">
        <v>180</v>
      </c>
      <c r="D10" s="24">
        <v>240</v>
      </c>
      <c r="E10" s="24">
        <v>75</v>
      </c>
      <c r="F10" s="10"/>
      <c r="G10" s="10"/>
      <c r="H10" s="10"/>
      <c r="I10" s="10"/>
      <c r="J10" s="10"/>
      <c r="K10" s="10"/>
      <c r="L10" s="10"/>
    </row>
    <row r="11" ht="49.5" customHeight="1" spans="1:12">
      <c r="A11" s="21" t="s">
        <v>5539</v>
      </c>
      <c r="B11" s="25" t="s">
        <v>5540</v>
      </c>
      <c r="C11" s="23">
        <v>220</v>
      </c>
      <c r="D11" s="24">
        <v>280</v>
      </c>
      <c r="E11" s="24">
        <v>75</v>
      </c>
      <c r="F11" s="10"/>
      <c r="G11" s="10"/>
      <c r="H11" s="10"/>
      <c r="I11" s="10"/>
      <c r="J11" s="10"/>
      <c r="K11" s="10"/>
      <c r="L11" s="10"/>
    </row>
    <row r="12" ht="41.25" customHeight="1" spans="1:12">
      <c r="A12" s="21" t="s">
        <v>5541</v>
      </c>
      <c r="B12" s="25" t="s">
        <v>5542</v>
      </c>
      <c r="C12" s="23">
        <v>240</v>
      </c>
      <c r="D12" s="24">
        <v>300</v>
      </c>
      <c r="E12" s="24">
        <v>80</v>
      </c>
      <c r="F12" s="10"/>
      <c r="G12" s="10"/>
      <c r="H12" s="10"/>
      <c r="I12" s="10"/>
      <c r="J12" s="10"/>
      <c r="K12" s="10"/>
      <c r="L12" s="10"/>
    </row>
    <row r="13" ht="52.5" customHeight="1" spans="1:12">
      <c r="A13" s="21" t="s">
        <v>5543</v>
      </c>
      <c r="B13" s="25" t="s">
        <v>5544</v>
      </c>
      <c r="C13" s="23">
        <v>260</v>
      </c>
      <c r="D13" s="24">
        <v>335</v>
      </c>
      <c r="E13" s="24">
        <v>100</v>
      </c>
      <c r="F13" s="10"/>
      <c r="G13" s="10"/>
      <c r="H13" s="10"/>
      <c r="I13" s="10"/>
      <c r="J13" s="10"/>
      <c r="K13" s="10"/>
      <c r="L13" s="10" t="s">
        <v>5545</v>
      </c>
    </row>
    <row r="14" ht="90" customHeight="1" spans="1:12">
      <c r="A14" s="21" t="s">
        <v>5546</v>
      </c>
      <c r="B14" s="25" t="s">
        <v>5547</v>
      </c>
      <c r="C14" s="23">
        <v>370</v>
      </c>
      <c r="D14" s="24">
        <v>445</v>
      </c>
      <c r="E14" s="24">
        <v>120</v>
      </c>
      <c r="F14" s="10"/>
      <c r="G14" s="10"/>
      <c r="H14" s="10"/>
      <c r="I14" s="10"/>
      <c r="J14" s="10"/>
      <c r="K14" s="10"/>
      <c r="L14" s="10"/>
    </row>
    <row r="15" spans="1:12">
      <c r="A15" s="26"/>
      <c r="B15" s="27"/>
      <c r="C15" s="27"/>
      <c r="D15" s="27"/>
      <c r="E15" s="27"/>
      <c r="F15" s="10"/>
      <c r="G15" s="10"/>
      <c r="H15" s="10"/>
      <c r="I15" s="10"/>
      <c r="J15" s="10"/>
      <c r="K15" s="10"/>
      <c r="L15" s="10"/>
    </row>
    <row r="16" spans="1:12">
      <c r="A16" s="28" t="s">
        <v>5548</v>
      </c>
      <c r="B16" s="28"/>
      <c r="C16" s="28"/>
      <c r="D16" s="28"/>
      <c r="E16" s="28"/>
      <c r="F16" s="28"/>
      <c r="G16" s="28"/>
      <c r="H16" s="10"/>
      <c r="I16" s="10"/>
      <c r="J16" s="10"/>
      <c r="K16" s="10"/>
      <c r="L16" s="10"/>
    </row>
    <row r="17" spans="1:12">
      <c r="A17" s="28" t="s">
        <v>5549</v>
      </c>
      <c r="B17" s="28"/>
      <c r="C17" s="28"/>
      <c r="D17" s="28"/>
      <c r="E17" s="28"/>
      <c r="F17" s="28"/>
      <c r="G17" s="28"/>
      <c r="H17" s="10"/>
      <c r="I17" s="10"/>
      <c r="J17" s="10"/>
      <c r="K17" s="10"/>
      <c r="L17" s="10"/>
    </row>
    <row r="18" spans="1:12">
      <c r="A18" s="10"/>
      <c r="B18" s="10"/>
      <c r="C18" s="10"/>
      <c r="D18" s="10"/>
      <c r="E18" s="10"/>
      <c r="F18" s="10"/>
      <c r="G18" s="10"/>
      <c r="H18" s="10"/>
      <c r="I18" s="10"/>
      <c r="J18" s="10"/>
      <c r="K18" s="10"/>
      <c r="L18" s="10"/>
    </row>
    <row r="19" ht="20.25" spans="1:12">
      <c r="A19" s="29"/>
      <c r="B19" s="10"/>
      <c r="C19" s="10"/>
      <c r="D19" s="10"/>
      <c r="E19" s="10"/>
      <c r="F19" s="10"/>
      <c r="G19" s="10"/>
      <c r="H19" s="10"/>
      <c r="I19" s="10"/>
      <c r="J19" s="10"/>
      <c r="K19" s="10"/>
      <c r="L19" s="10"/>
    </row>
  </sheetData>
  <mergeCells count="6">
    <mergeCell ref="A1:G1"/>
    <mergeCell ref="A2:E2"/>
    <mergeCell ref="C3:D3"/>
    <mergeCell ref="C4:D4"/>
    <mergeCell ref="A16:G16"/>
    <mergeCell ref="A17:G17"/>
  </mergeCells>
  <hyperlinks>
    <hyperlink ref="G3" location="价格目录!E34" display="返回目录"/>
  </hyperlinks>
  <pageMargins left="0.699305555555556" right="0.699305555555556" top="0.75" bottom="0.75" header="0.3" footer="0.3"/>
  <pageSetup paperSize="9" orientation="portrait"/>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D45" sqref="D45"/>
    </sheetView>
  </sheetViews>
  <sheetFormatPr defaultColWidth="9" defaultRowHeight="14.25" outlineLevelRow="7"/>
  <sheetData>
    <row r="1" ht="228" spans="1:9">
      <c r="A1" s="1" t="s">
        <v>219</v>
      </c>
      <c r="B1" s="2" t="s">
        <v>248</v>
      </c>
      <c r="C1" s="3" t="s">
        <v>4676</v>
      </c>
      <c r="D1" s="2" t="s">
        <v>5550</v>
      </c>
      <c r="E1" s="2" t="s">
        <v>222</v>
      </c>
      <c r="F1" s="4" t="s">
        <v>5551</v>
      </c>
      <c r="G1" s="4" t="s">
        <v>5552</v>
      </c>
      <c r="H1" s="5" t="s">
        <v>5553</v>
      </c>
      <c r="I1" s="8" t="s">
        <v>5554</v>
      </c>
    </row>
    <row r="2" ht="18.75" spans="1:9">
      <c r="A2" s="6" t="s">
        <v>5555</v>
      </c>
      <c r="B2" s="7">
        <v>35</v>
      </c>
      <c r="C2" s="7">
        <v>39</v>
      </c>
      <c r="D2" s="7">
        <v>20.5</v>
      </c>
      <c r="E2" s="7">
        <v>21</v>
      </c>
      <c r="F2" s="7">
        <v>23</v>
      </c>
      <c r="G2" s="7">
        <v>35</v>
      </c>
      <c r="H2" s="7">
        <v>41.91</v>
      </c>
      <c r="I2" s="7">
        <v>42</v>
      </c>
    </row>
    <row r="3" ht="18.75" spans="1:9">
      <c r="A3" s="6" t="s">
        <v>2888</v>
      </c>
      <c r="B3" s="7">
        <v>35</v>
      </c>
      <c r="C3" s="7">
        <v>37</v>
      </c>
      <c r="D3" s="7">
        <v>20</v>
      </c>
      <c r="E3" s="7">
        <v>20.5</v>
      </c>
      <c r="F3" s="7">
        <v>23</v>
      </c>
      <c r="G3" s="7">
        <v>35</v>
      </c>
      <c r="H3" s="7">
        <v>41</v>
      </c>
      <c r="I3" s="7">
        <v>41.5</v>
      </c>
    </row>
    <row r="4" ht="18.75" spans="1:9">
      <c r="A4" s="6" t="s">
        <v>3343</v>
      </c>
      <c r="B4" s="7">
        <v>34</v>
      </c>
      <c r="C4" s="7">
        <v>36</v>
      </c>
      <c r="D4" s="7">
        <v>19.5</v>
      </c>
      <c r="E4" s="7">
        <v>19.5</v>
      </c>
      <c r="F4" s="7">
        <v>21</v>
      </c>
      <c r="G4" s="7">
        <v>34</v>
      </c>
      <c r="H4" s="7">
        <v>40</v>
      </c>
      <c r="I4" s="7">
        <v>40.5</v>
      </c>
    </row>
    <row r="5" ht="18.75" spans="1:9">
      <c r="A5" s="6" t="s">
        <v>2601</v>
      </c>
      <c r="B5" s="7">
        <v>33.5</v>
      </c>
      <c r="C5" s="7">
        <v>34</v>
      </c>
      <c r="D5" s="7">
        <v>19</v>
      </c>
      <c r="E5" s="7">
        <v>19</v>
      </c>
      <c r="F5" s="7">
        <v>19.5</v>
      </c>
      <c r="G5" s="7">
        <v>33.5</v>
      </c>
      <c r="H5" s="7">
        <v>38.5</v>
      </c>
      <c r="I5" s="7">
        <v>38.5</v>
      </c>
    </row>
    <row r="6" ht="18.75" spans="1:9">
      <c r="A6" s="6" t="s">
        <v>2602</v>
      </c>
      <c r="B6" s="7">
        <v>33</v>
      </c>
      <c r="C6" s="7">
        <v>33.5</v>
      </c>
      <c r="D6" s="7">
        <v>17</v>
      </c>
      <c r="E6" s="7">
        <v>17</v>
      </c>
      <c r="F6" s="7">
        <v>19</v>
      </c>
      <c r="G6" s="7">
        <v>33.5</v>
      </c>
      <c r="H6" s="7">
        <v>36</v>
      </c>
      <c r="I6" s="7">
        <v>36.5</v>
      </c>
    </row>
    <row r="7" ht="18.75" spans="1:9">
      <c r="A7" s="6" t="s">
        <v>5556</v>
      </c>
      <c r="B7" s="7">
        <v>33</v>
      </c>
      <c r="C7" s="7">
        <v>33.5</v>
      </c>
      <c r="D7" s="7">
        <v>17</v>
      </c>
      <c r="E7" s="7">
        <v>17</v>
      </c>
      <c r="F7" s="7">
        <v>19</v>
      </c>
      <c r="G7" s="7">
        <v>33.5</v>
      </c>
      <c r="H7" s="7">
        <v>34.99</v>
      </c>
      <c r="I7" s="7">
        <v>35</v>
      </c>
    </row>
    <row r="8" ht="18.75" spans="1:9">
      <c r="A8" s="6" t="s">
        <v>5557</v>
      </c>
      <c r="B8" s="7">
        <v>33</v>
      </c>
      <c r="C8" s="7">
        <v>33.5</v>
      </c>
      <c r="D8" s="7">
        <v>17</v>
      </c>
      <c r="E8" s="7">
        <v>17</v>
      </c>
      <c r="F8" s="7">
        <v>19</v>
      </c>
      <c r="G8" s="7">
        <v>33.5</v>
      </c>
      <c r="H8" s="7">
        <v>34</v>
      </c>
      <c r="I8" s="7">
        <v>34.5</v>
      </c>
    </row>
  </sheetData>
  <pageMargins left="0.75" right="0.75" top="1" bottom="1" header="0.511805555555556" footer="0.51180555555555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S96"/>
  <sheetViews>
    <sheetView tabSelected="1" topLeftCell="A15" workbookViewId="0">
      <selection activeCell="L28" sqref="L28"/>
    </sheetView>
  </sheetViews>
  <sheetFormatPr defaultColWidth="9" defaultRowHeight="14.25"/>
  <cols>
    <col min="2" max="2" width="47" customWidth="1"/>
    <col min="3" max="3" width="11.875" customWidth="1"/>
    <col min="5" max="5" width="9.25"/>
    <col min="6" max="6" width="10.375"/>
    <col min="7" max="7" width="9.25"/>
    <col min="19" max="19" width="11.75" customWidth="1"/>
  </cols>
  <sheetData>
    <row r="1" ht="33.75" spans="1:19">
      <c r="A1" s="1502"/>
      <c r="B1" s="581" t="s">
        <v>95</v>
      </c>
      <c r="C1" s="581"/>
      <c r="D1" s="581"/>
      <c r="E1" s="581"/>
      <c r="F1" s="581"/>
      <c r="G1" s="581"/>
      <c r="H1" s="581"/>
      <c r="I1" s="581"/>
      <c r="J1" s="581"/>
      <c r="K1" s="581"/>
      <c r="L1" s="581"/>
      <c r="M1" s="581"/>
      <c r="N1" s="581"/>
      <c r="O1" s="581"/>
      <c r="P1" s="581"/>
      <c r="Q1" s="581"/>
      <c r="R1" s="581"/>
      <c r="S1" s="581"/>
    </row>
    <row r="2" ht="18.75" spans="1:19">
      <c r="A2" s="1502"/>
      <c r="B2" s="32" t="s">
        <v>216</v>
      </c>
      <c r="C2" s="32"/>
      <c r="D2" s="32"/>
      <c r="E2" s="32"/>
      <c r="F2" s="32"/>
      <c r="G2" s="32"/>
      <c r="H2" s="32"/>
      <c r="I2" s="32"/>
      <c r="J2" s="32"/>
      <c r="K2" s="32"/>
      <c r="L2" s="32"/>
      <c r="M2" s="32"/>
      <c r="N2" s="32"/>
      <c r="O2" s="32"/>
      <c r="P2" s="32"/>
      <c r="Q2" s="32"/>
      <c r="R2" s="32"/>
      <c r="S2" s="32"/>
    </row>
    <row r="3" spans="1:19">
      <c r="A3" s="1502"/>
      <c r="B3" s="1218" t="s">
        <v>726</v>
      </c>
      <c r="C3" s="1219"/>
      <c r="D3" s="1219"/>
      <c r="E3" s="1219"/>
      <c r="F3" s="1219"/>
      <c r="G3" s="1219"/>
      <c r="H3" s="1219"/>
      <c r="I3" s="1219"/>
      <c r="J3" s="1219"/>
      <c r="K3" s="1219"/>
      <c r="L3" s="1219"/>
      <c r="M3" s="1219"/>
      <c r="N3" s="1219"/>
      <c r="O3" s="1219"/>
      <c r="P3" s="1219"/>
      <c r="Q3" s="1219"/>
      <c r="R3" s="1219"/>
      <c r="S3" s="1219"/>
    </row>
    <row r="4" ht="35.25" spans="1:19">
      <c r="A4" s="1503"/>
      <c r="B4" s="1504" t="s">
        <v>727</v>
      </c>
      <c r="C4" s="1504"/>
      <c r="D4" s="1504"/>
      <c r="E4" s="1504"/>
      <c r="F4" s="1504"/>
      <c r="G4" s="1504"/>
      <c r="H4" s="1504"/>
      <c r="I4" s="1504"/>
      <c r="J4" s="1504"/>
      <c r="K4" s="1504"/>
      <c r="L4" s="1504"/>
      <c r="M4" s="1504"/>
      <c r="N4" s="1504"/>
      <c r="O4" s="1504"/>
      <c r="P4" s="1504"/>
      <c r="Q4" s="1505"/>
      <c r="R4" s="1529" t="s">
        <v>99</v>
      </c>
      <c r="S4" s="1518"/>
    </row>
    <row r="5" ht="25.5" spans="1:19">
      <c r="A5" s="1503"/>
      <c r="B5" s="1505"/>
      <c r="C5" s="1505"/>
      <c r="D5" s="1506"/>
      <c r="E5" s="1506"/>
      <c r="F5" s="1503"/>
      <c r="G5" s="1506" t="s">
        <v>728</v>
      </c>
      <c r="H5" s="1506"/>
      <c r="I5" s="1506"/>
      <c r="J5" s="1505"/>
      <c r="K5" s="1505"/>
      <c r="L5" s="1505"/>
      <c r="M5" s="1505"/>
      <c r="N5" s="1525"/>
      <c r="O5" s="1525"/>
      <c r="P5" s="1525"/>
      <c r="Q5" s="1525"/>
      <c r="R5" s="1519"/>
      <c r="S5" s="1518"/>
    </row>
    <row r="6" ht="27" spans="1:19">
      <c r="A6" s="1507" t="s">
        <v>219</v>
      </c>
      <c r="B6" s="1508" t="s">
        <v>729</v>
      </c>
      <c r="C6" s="1508" t="s">
        <v>730</v>
      </c>
      <c r="D6" s="1508" t="s">
        <v>731</v>
      </c>
      <c r="E6" s="1508" t="s">
        <v>732</v>
      </c>
      <c r="F6" s="1508" t="s">
        <v>733</v>
      </c>
      <c r="G6" s="1508" t="s">
        <v>734</v>
      </c>
      <c r="H6" s="1508" t="s">
        <v>735</v>
      </c>
      <c r="I6" s="1508" t="s">
        <v>736</v>
      </c>
      <c r="J6" s="1508" t="s">
        <v>737</v>
      </c>
      <c r="K6" s="1508" t="s">
        <v>738</v>
      </c>
      <c r="L6" s="1526" t="s">
        <v>739</v>
      </c>
      <c r="M6" s="1526" t="s">
        <v>740</v>
      </c>
      <c r="N6" s="1526" t="s">
        <v>741</v>
      </c>
      <c r="O6" s="1526" t="s">
        <v>742</v>
      </c>
      <c r="P6" s="1526" t="s">
        <v>743</v>
      </c>
      <c r="Q6" s="1526" t="s">
        <v>744</v>
      </c>
      <c r="R6" s="1530" t="s">
        <v>745</v>
      </c>
      <c r="S6" s="1531" t="s">
        <v>746</v>
      </c>
    </row>
    <row r="7" ht="24" customHeight="1" spans="1:19">
      <c r="A7" s="1509">
        <v>1</v>
      </c>
      <c r="B7" s="1510" t="s">
        <v>222</v>
      </c>
      <c r="C7" s="1511">
        <v>66</v>
      </c>
      <c r="D7" s="1511">
        <v>19</v>
      </c>
      <c r="E7" s="1511">
        <v>40</v>
      </c>
      <c r="F7" s="1511">
        <v>38</v>
      </c>
      <c r="G7" s="1511">
        <v>36.5</v>
      </c>
      <c r="H7" s="1511">
        <v>33</v>
      </c>
      <c r="I7" s="1514">
        <v>32</v>
      </c>
      <c r="J7" s="1514">
        <v>31.5</v>
      </c>
      <c r="K7" s="1514">
        <v>31</v>
      </c>
      <c r="L7" s="1514">
        <v>31</v>
      </c>
      <c r="M7" s="1514">
        <v>30.5</v>
      </c>
      <c r="N7" s="1514">
        <v>30.5</v>
      </c>
      <c r="O7" s="1514">
        <v>30.5</v>
      </c>
      <c r="P7" s="1514">
        <v>31.5</v>
      </c>
      <c r="Q7" s="1514">
        <v>32.5</v>
      </c>
      <c r="R7" s="1514" t="s">
        <v>251</v>
      </c>
      <c r="S7" s="1532" t="s">
        <v>747</v>
      </c>
    </row>
    <row r="8" ht="23.25" customHeight="1" spans="1:19">
      <c r="A8" s="1509">
        <v>2</v>
      </c>
      <c r="B8" s="1512" t="s">
        <v>370</v>
      </c>
      <c r="C8" s="1513">
        <v>178</v>
      </c>
      <c r="D8" s="1513">
        <v>54</v>
      </c>
      <c r="E8" s="1513">
        <v>101</v>
      </c>
      <c r="F8" s="1513">
        <v>82</v>
      </c>
      <c r="G8" s="1513">
        <v>74</v>
      </c>
      <c r="H8" s="1513">
        <v>69</v>
      </c>
      <c r="I8" s="1513">
        <v>75</v>
      </c>
      <c r="J8" s="1513">
        <v>77</v>
      </c>
      <c r="K8" s="1513">
        <v>78</v>
      </c>
      <c r="L8" s="1513">
        <v>78</v>
      </c>
      <c r="M8" s="1513">
        <v>79</v>
      </c>
      <c r="N8" s="1513">
        <v>79</v>
      </c>
      <c r="O8" s="1513">
        <v>79.5</v>
      </c>
      <c r="P8" s="1513">
        <v>79.5</v>
      </c>
      <c r="Q8" s="1513" t="s">
        <v>251</v>
      </c>
      <c r="R8" s="1514" t="s">
        <v>251</v>
      </c>
      <c r="S8" s="1531" t="s">
        <v>747</v>
      </c>
    </row>
    <row r="9" ht="21" customHeight="1" spans="1:19">
      <c r="A9" s="1509">
        <v>3</v>
      </c>
      <c r="B9" s="1512" t="s">
        <v>748</v>
      </c>
      <c r="C9" s="1514">
        <v>152</v>
      </c>
      <c r="D9" s="1514">
        <v>42</v>
      </c>
      <c r="E9" s="1514">
        <v>95</v>
      </c>
      <c r="F9" s="1514">
        <v>80</v>
      </c>
      <c r="G9" s="1514">
        <v>71</v>
      </c>
      <c r="H9" s="1514">
        <v>59</v>
      </c>
      <c r="I9" s="1514">
        <v>55</v>
      </c>
      <c r="J9" s="1514">
        <v>54.5</v>
      </c>
      <c r="K9" s="1514">
        <v>54</v>
      </c>
      <c r="L9" s="1514">
        <v>53.5</v>
      </c>
      <c r="M9" s="1514">
        <v>53</v>
      </c>
      <c r="N9" s="1514">
        <v>52.5</v>
      </c>
      <c r="O9" s="1514">
        <v>52.5</v>
      </c>
      <c r="P9" s="1514">
        <v>52</v>
      </c>
      <c r="Q9" s="1514">
        <v>52</v>
      </c>
      <c r="R9" s="1514" t="s">
        <v>251</v>
      </c>
      <c r="S9" s="1531" t="s">
        <v>747</v>
      </c>
    </row>
    <row r="10" ht="23.25" customHeight="1" spans="1:19">
      <c r="A10" s="1509">
        <v>4</v>
      </c>
      <c r="B10" s="1512" t="s">
        <v>349</v>
      </c>
      <c r="C10" s="1515">
        <v>161</v>
      </c>
      <c r="D10" s="1515">
        <v>37</v>
      </c>
      <c r="E10" s="1515">
        <v>84</v>
      </c>
      <c r="F10" s="1515">
        <v>73</v>
      </c>
      <c r="G10" s="1515">
        <v>69</v>
      </c>
      <c r="H10" s="1515">
        <v>66</v>
      </c>
      <c r="I10" s="1515">
        <v>64</v>
      </c>
      <c r="J10" s="1515">
        <v>61</v>
      </c>
      <c r="K10" s="1513">
        <v>62</v>
      </c>
      <c r="L10" s="1513">
        <v>61</v>
      </c>
      <c r="M10" s="1513">
        <v>60</v>
      </c>
      <c r="N10" s="1513">
        <v>60</v>
      </c>
      <c r="O10" s="1513">
        <v>61</v>
      </c>
      <c r="P10" s="1513">
        <v>63</v>
      </c>
      <c r="Q10" s="1513">
        <v>65</v>
      </c>
      <c r="R10" s="1514" t="s">
        <v>251</v>
      </c>
      <c r="S10" s="1532" t="s">
        <v>749</v>
      </c>
    </row>
    <row r="11" ht="24.75" customHeight="1" spans="1:19">
      <c r="A11" s="1509">
        <v>5</v>
      </c>
      <c r="B11" s="1512" t="s">
        <v>660</v>
      </c>
      <c r="C11" s="1513" t="s">
        <v>251</v>
      </c>
      <c r="D11" s="1513" t="s">
        <v>251</v>
      </c>
      <c r="E11" s="1513">
        <v>64</v>
      </c>
      <c r="F11" s="1513">
        <v>60</v>
      </c>
      <c r="G11" s="1513">
        <v>54</v>
      </c>
      <c r="H11" s="1513">
        <v>48</v>
      </c>
      <c r="I11" s="1513">
        <v>47</v>
      </c>
      <c r="J11" s="1513">
        <v>46</v>
      </c>
      <c r="K11" s="1513">
        <v>45.5</v>
      </c>
      <c r="L11" s="1513">
        <v>45</v>
      </c>
      <c r="M11" s="1513">
        <v>45</v>
      </c>
      <c r="N11" s="1513">
        <v>45</v>
      </c>
      <c r="O11" s="1513">
        <v>45</v>
      </c>
      <c r="P11" s="1513">
        <v>45</v>
      </c>
      <c r="Q11" s="1513">
        <v>45</v>
      </c>
      <c r="R11" s="1514" t="s">
        <v>251</v>
      </c>
      <c r="S11" s="1532" t="s">
        <v>749</v>
      </c>
    </row>
    <row r="12" ht="23.25" customHeight="1" spans="1:19">
      <c r="A12" s="1509">
        <v>6</v>
      </c>
      <c r="B12" s="1512" t="s">
        <v>700</v>
      </c>
      <c r="C12" s="1513" t="s">
        <v>251</v>
      </c>
      <c r="D12" s="1513" t="s">
        <v>251</v>
      </c>
      <c r="E12" s="1513">
        <v>62</v>
      </c>
      <c r="F12" s="1513">
        <v>61</v>
      </c>
      <c r="G12" s="1513">
        <v>55</v>
      </c>
      <c r="H12" s="1513">
        <v>46</v>
      </c>
      <c r="I12" s="1513">
        <v>45</v>
      </c>
      <c r="J12" s="1513">
        <v>44.5</v>
      </c>
      <c r="K12" s="1513">
        <v>44</v>
      </c>
      <c r="L12" s="1513">
        <v>43.5</v>
      </c>
      <c r="M12" s="1513">
        <v>45.5</v>
      </c>
      <c r="N12" s="1513">
        <v>45.5</v>
      </c>
      <c r="O12" s="1513">
        <v>45.5</v>
      </c>
      <c r="P12" s="1513">
        <v>43</v>
      </c>
      <c r="Q12" s="1513">
        <v>43</v>
      </c>
      <c r="R12" s="1514" t="s">
        <v>251</v>
      </c>
      <c r="S12" s="1532" t="s">
        <v>747</v>
      </c>
    </row>
    <row r="13" ht="21.75" customHeight="1" spans="1:19">
      <c r="A13" s="1509">
        <v>7</v>
      </c>
      <c r="B13" s="1512" t="s">
        <v>668</v>
      </c>
      <c r="C13" s="1513" t="s">
        <v>251</v>
      </c>
      <c r="D13" s="1513" t="s">
        <v>251</v>
      </c>
      <c r="E13" s="1513" t="s">
        <v>251</v>
      </c>
      <c r="F13" s="1513">
        <v>57</v>
      </c>
      <c r="G13" s="1513">
        <v>53</v>
      </c>
      <c r="H13" s="1513">
        <v>46</v>
      </c>
      <c r="I13" s="1513">
        <v>44</v>
      </c>
      <c r="J13" s="1513">
        <v>43.5</v>
      </c>
      <c r="K13" s="1513">
        <v>43.5</v>
      </c>
      <c r="L13" s="1513">
        <v>43.5</v>
      </c>
      <c r="M13" s="1513">
        <v>43.5</v>
      </c>
      <c r="N13" s="1513">
        <v>43.5</v>
      </c>
      <c r="O13" s="1513">
        <v>43.5</v>
      </c>
      <c r="P13" s="1513">
        <v>43.5</v>
      </c>
      <c r="Q13" s="1513">
        <v>43.5</v>
      </c>
      <c r="R13" s="1514" t="s">
        <v>251</v>
      </c>
      <c r="S13" s="1532" t="s">
        <v>749</v>
      </c>
    </row>
    <row r="14" ht="25.5" customHeight="1" spans="1:19">
      <c r="A14" s="1509">
        <v>8</v>
      </c>
      <c r="B14" s="1512" t="s">
        <v>248</v>
      </c>
      <c r="C14" s="1513" t="s">
        <v>251</v>
      </c>
      <c r="D14" s="1513" t="s">
        <v>251</v>
      </c>
      <c r="E14" s="1513" t="s">
        <v>251</v>
      </c>
      <c r="F14" s="1513" t="s">
        <v>251</v>
      </c>
      <c r="G14" s="1513" t="s">
        <v>251</v>
      </c>
      <c r="H14" s="1515" t="s">
        <v>251</v>
      </c>
      <c r="I14" s="1527">
        <v>42.5</v>
      </c>
      <c r="J14" s="1527">
        <v>42.5</v>
      </c>
      <c r="K14" s="1527">
        <v>42.5</v>
      </c>
      <c r="L14" s="1527">
        <v>42.5</v>
      </c>
      <c r="M14" s="1527">
        <v>42.5</v>
      </c>
      <c r="N14" s="1527">
        <v>42.5</v>
      </c>
      <c r="O14" s="1527">
        <v>42</v>
      </c>
      <c r="P14" s="1527">
        <v>42</v>
      </c>
      <c r="Q14" s="1527">
        <v>42</v>
      </c>
      <c r="R14" s="1514" t="s">
        <v>251</v>
      </c>
      <c r="S14" s="1532" t="s">
        <v>747</v>
      </c>
    </row>
    <row r="15" ht="25.5" customHeight="1" spans="1:19">
      <c r="A15" s="1509">
        <v>9</v>
      </c>
      <c r="B15" s="1512" t="s">
        <v>228</v>
      </c>
      <c r="C15" s="1513" t="s">
        <v>251</v>
      </c>
      <c r="D15" s="1513" t="s">
        <v>251</v>
      </c>
      <c r="E15" s="1513">
        <v>82</v>
      </c>
      <c r="F15" s="1513">
        <v>67</v>
      </c>
      <c r="G15" s="1513">
        <v>61</v>
      </c>
      <c r="H15" s="1515">
        <v>59</v>
      </c>
      <c r="I15" s="1515">
        <v>55</v>
      </c>
      <c r="J15" s="1515">
        <v>54</v>
      </c>
      <c r="K15" s="1515">
        <v>52.5</v>
      </c>
      <c r="L15" s="1515">
        <v>52</v>
      </c>
      <c r="M15" s="1515">
        <v>52</v>
      </c>
      <c r="N15" s="1515">
        <v>52</v>
      </c>
      <c r="O15" s="1515">
        <v>52</v>
      </c>
      <c r="P15" s="1515">
        <v>52</v>
      </c>
      <c r="Q15" s="1515">
        <v>53</v>
      </c>
      <c r="R15" s="1514" t="s">
        <v>251</v>
      </c>
      <c r="S15" s="1532" t="s">
        <v>747</v>
      </c>
    </row>
    <row r="16" ht="30.75" customHeight="1" spans="1:19">
      <c r="A16" s="1509">
        <v>10</v>
      </c>
      <c r="B16" s="1512" t="s">
        <v>750</v>
      </c>
      <c r="C16" s="1513" t="s">
        <v>251</v>
      </c>
      <c r="D16" s="1513" t="s">
        <v>251</v>
      </c>
      <c r="E16" s="1516">
        <v>75</v>
      </c>
      <c r="F16" s="1516">
        <v>60</v>
      </c>
      <c r="G16" s="1516">
        <v>55</v>
      </c>
      <c r="H16" s="1516">
        <v>51</v>
      </c>
      <c r="I16" s="1516">
        <v>47</v>
      </c>
      <c r="J16" s="1516">
        <v>45.5</v>
      </c>
      <c r="K16" s="1516">
        <v>44</v>
      </c>
      <c r="L16" s="1516">
        <v>43</v>
      </c>
      <c r="M16" s="1516">
        <v>39</v>
      </c>
      <c r="N16" s="1516">
        <v>38.5</v>
      </c>
      <c r="O16" s="1516">
        <v>38.5</v>
      </c>
      <c r="P16" s="1516">
        <v>38</v>
      </c>
      <c r="Q16" s="1516">
        <v>37.5</v>
      </c>
      <c r="R16" s="1514" t="s">
        <v>251</v>
      </c>
      <c r="S16" s="1532" t="s">
        <v>747</v>
      </c>
    </row>
    <row r="17" ht="30.75" customHeight="1" spans="1:19">
      <c r="A17" s="1509">
        <v>11</v>
      </c>
      <c r="B17" s="1512" t="s">
        <v>652</v>
      </c>
      <c r="C17" s="1513">
        <v>134</v>
      </c>
      <c r="D17" s="1513">
        <v>30</v>
      </c>
      <c r="E17" s="1513">
        <v>55</v>
      </c>
      <c r="F17" s="1513">
        <v>53</v>
      </c>
      <c r="G17" s="1513">
        <v>52.5</v>
      </c>
      <c r="H17" s="1513">
        <v>52</v>
      </c>
      <c r="I17" s="1513">
        <v>51</v>
      </c>
      <c r="J17" s="1513">
        <v>50</v>
      </c>
      <c r="K17" s="1513">
        <v>49.5</v>
      </c>
      <c r="L17" s="1513">
        <v>49.5</v>
      </c>
      <c r="M17" s="1513">
        <v>49</v>
      </c>
      <c r="N17" s="1513">
        <v>49</v>
      </c>
      <c r="O17" s="1513">
        <v>49</v>
      </c>
      <c r="P17" s="1513">
        <v>49</v>
      </c>
      <c r="Q17" s="1513">
        <v>49</v>
      </c>
      <c r="R17" s="1514" t="s">
        <v>251</v>
      </c>
      <c r="S17" s="1531" t="s">
        <v>747</v>
      </c>
    </row>
    <row r="18" ht="24" customHeight="1" spans="1:19">
      <c r="A18" s="1509">
        <v>12</v>
      </c>
      <c r="B18" s="1512" t="s">
        <v>506</v>
      </c>
      <c r="C18" s="1513">
        <v>152</v>
      </c>
      <c r="D18" s="1513">
        <v>38</v>
      </c>
      <c r="E18" s="1513">
        <v>72</v>
      </c>
      <c r="F18" s="1513">
        <v>71</v>
      </c>
      <c r="G18" s="1513">
        <v>70</v>
      </c>
      <c r="H18" s="1513">
        <v>69</v>
      </c>
      <c r="I18" s="1513">
        <v>68</v>
      </c>
      <c r="J18" s="1513">
        <v>68</v>
      </c>
      <c r="K18" s="1513">
        <v>67.5</v>
      </c>
      <c r="L18" s="1513">
        <v>67</v>
      </c>
      <c r="M18" s="1513">
        <v>66</v>
      </c>
      <c r="N18" s="1513">
        <v>66</v>
      </c>
      <c r="O18" s="1513">
        <v>66</v>
      </c>
      <c r="P18" s="1513">
        <v>65.5</v>
      </c>
      <c r="Q18" s="1513">
        <v>65</v>
      </c>
      <c r="R18" s="1514" t="s">
        <v>251</v>
      </c>
      <c r="S18" s="1531" t="s">
        <v>749</v>
      </c>
    </row>
    <row r="19" ht="23.25" customHeight="1" spans="1:19">
      <c r="A19" s="1509">
        <v>13</v>
      </c>
      <c r="B19" s="1512" t="s">
        <v>751</v>
      </c>
      <c r="C19" s="1513" t="s">
        <v>251</v>
      </c>
      <c r="D19" s="1513" t="s">
        <v>251</v>
      </c>
      <c r="E19" s="1515">
        <v>108</v>
      </c>
      <c r="F19" s="1515">
        <v>87</v>
      </c>
      <c r="G19" s="1515">
        <v>78</v>
      </c>
      <c r="H19" s="1515">
        <v>71</v>
      </c>
      <c r="I19" s="1515">
        <v>59</v>
      </c>
      <c r="J19" s="1515">
        <v>58.5</v>
      </c>
      <c r="K19" s="1515">
        <v>58</v>
      </c>
      <c r="L19" s="1515">
        <v>58</v>
      </c>
      <c r="M19" s="1515">
        <v>59</v>
      </c>
      <c r="N19" s="1515">
        <v>59</v>
      </c>
      <c r="O19" s="1515">
        <v>59</v>
      </c>
      <c r="P19" s="1515">
        <v>59.5</v>
      </c>
      <c r="Q19" s="1515">
        <v>59.5</v>
      </c>
      <c r="R19" s="1514" t="s">
        <v>251</v>
      </c>
      <c r="S19" s="1531" t="s">
        <v>749</v>
      </c>
    </row>
    <row r="20" ht="24" customHeight="1" spans="1:19">
      <c r="A20" s="1509">
        <v>14</v>
      </c>
      <c r="B20" s="1512" t="s">
        <v>654</v>
      </c>
      <c r="C20" s="1513" t="s">
        <v>251</v>
      </c>
      <c r="D20" s="1513" t="s">
        <v>251</v>
      </c>
      <c r="E20" s="1513" t="s">
        <v>251</v>
      </c>
      <c r="F20" s="1513" t="s">
        <v>251</v>
      </c>
      <c r="G20" s="1513" t="s">
        <v>251</v>
      </c>
      <c r="H20" s="1513" t="s">
        <v>251</v>
      </c>
      <c r="I20" s="1513">
        <v>50</v>
      </c>
      <c r="J20" s="1513">
        <v>49.5</v>
      </c>
      <c r="K20" s="1513">
        <v>49</v>
      </c>
      <c r="L20" s="1513">
        <v>48.5</v>
      </c>
      <c r="M20" s="1513">
        <v>48</v>
      </c>
      <c r="N20" s="1513">
        <v>48</v>
      </c>
      <c r="O20" s="1513">
        <v>48</v>
      </c>
      <c r="P20" s="1513">
        <v>48</v>
      </c>
      <c r="Q20" s="1513">
        <v>48</v>
      </c>
      <c r="R20" s="1514" t="s">
        <v>251</v>
      </c>
      <c r="S20" s="1531" t="s">
        <v>747</v>
      </c>
    </row>
    <row r="21" ht="24" customHeight="1" spans="1:19">
      <c r="A21" s="1509">
        <v>15</v>
      </c>
      <c r="B21" s="1512" t="s">
        <v>354</v>
      </c>
      <c r="C21" s="1513">
        <v>145</v>
      </c>
      <c r="D21" s="1513">
        <v>39</v>
      </c>
      <c r="E21" s="1513">
        <v>78</v>
      </c>
      <c r="F21" s="1513">
        <v>77</v>
      </c>
      <c r="G21" s="1513">
        <v>76</v>
      </c>
      <c r="H21" s="1513">
        <v>75</v>
      </c>
      <c r="I21" s="1513">
        <v>74</v>
      </c>
      <c r="J21" s="1513">
        <v>73.5</v>
      </c>
      <c r="K21" s="1513">
        <v>73</v>
      </c>
      <c r="L21" s="1513">
        <v>73</v>
      </c>
      <c r="M21" s="1513">
        <v>72.5</v>
      </c>
      <c r="N21" s="1513">
        <v>72.5</v>
      </c>
      <c r="O21" s="1513">
        <v>72.5</v>
      </c>
      <c r="P21" s="1513">
        <v>73</v>
      </c>
      <c r="Q21" s="1513" t="s">
        <v>251</v>
      </c>
      <c r="R21" s="1514" t="s">
        <v>251</v>
      </c>
      <c r="S21" s="1532" t="s">
        <v>747</v>
      </c>
    </row>
    <row r="22" ht="24" customHeight="1" spans="1:19">
      <c r="A22" s="1509">
        <v>16</v>
      </c>
      <c r="B22" s="1512" t="s">
        <v>327</v>
      </c>
      <c r="C22" s="1513" t="s">
        <v>251</v>
      </c>
      <c r="D22" s="1513" t="s">
        <v>251</v>
      </c>
      <c r="E22" s="1513">
        <v>84</v>
      </c>
      <c r="F22" s="1513">
        <v>83.5</v>
      </c>
      <c r="G22" s="1513">
        <v>83.5</v>
      </c>
      <c r="H22" s="1513">
        <v>83</v>
      </c>
      <c r="I22" s="1513">
        <v>78</v>
      </c>
      <c r="J22" s="1513">
        <v>73</v>
      </c>
      <c r="K22" s="1513">
        <v>71</v>
      </c>
      <c r="L22" s="1513">
        <v>70.5</v>
      </c>
      <c r="M22" s="1513">
        <v>70</v>
      </c>
      <c r="N22" s="1513">
        <v>69.5</v>
      </c>
      <c r="O22" s="1513">
        <v>69.5</v>
      </c>
      <c r="P22" s="1513">
        <v>69</v>
      </c>
      <c r="Q22" s="1513">
        <v>69</v>
      </c>
      <c r="R22" s="1514" t="s">
        <v>251</v>
      </c>
      <c r="S22" s="1532" t="s">
        <v>747</v>
      </c>
    </row>
    <row r="23" ht="24" customHeight="1" spans="1:19">
      <c r="A23" s="1509">
        <v>17</v>
      </c>
      <c r="B23" s="1512" t="s">
        <v>752</v>
      </c>
      <c r="C23" s="1513" t="s">
        <v>251</v>
      </c>
      <c r="D23" s="1513" t="s">
        <v>251</v>
      </c>
      <c r="E23" s="1513" t="s">
        <v>251</v>
      </c>
      <c r="F23" s="1513" t="s">
        <v>251</v>
      </c>
      <c r="G23" s="1513" t="s">
        <v>251</v>
      </c>
      <c r="H23" s="1513" t="s">
        <v>251</v>
      </c>
      <c r="I23" s="1513" t="s">
        <v>251</v>
      </c>
      <c r="J23" s="1513" t="s">
        <v>251</v>
      </c>
      <c r="K23" s="1513" t="s">
        <v>251</v>
      </c>
      <c r="L23" s="1513" t="s">
        <v>251</v>
      </c>
      <c r="M23" s="1513" t="s">
        <v>251</v>
      </c>
      <c r="N23" s="1513" t="s">
        <v>251</v>
      </c>
      <c r="O23" s="1513" t="s">
        <v>251</v>
      </c>
      <c r="P23" s="1513" t="s">
        <v>251</v>
      </c>
      <c r="Q23" s="1513" t="s">
        <v>251</v>
      </c>
      <c r="R23" s="1514" t="s">
        <v>251</v>
      </c>
      <c r="S23" s="1533" t="s">
        <v>749</v>
      </c>
    </row>
    <row r="24" ht="31" customHeight="1" spans="1:19">
      <c r="A24" s="1509">
        <v>18</v>
      </c>
      <c r="B24" s="1512" t="s">
        <v>301</v>
      </c>
      <c r="C24" s="1513">
        <v>113</v>
      </c>
      <c r="D24" s="1513">
        <v>20</v>
      </c>
      <c r="E24" s="1513">
        <v>51</v>
      </c>
      <c r="F24" s="1513">
        <v>48</v>
      </c>
      <c r="G24" s="1513">
        <v>49</v>
      </c>
      <c r="H24" s="1513">
        <v>49.5</v>
      </c>
      <c r="I24" s="1513">
        <v>58</v>
      </c>
      <c r="J24" s="1513">
        <v>58</v>
      </c>
      <c r="K24" s="1513">
        <v>57.5</v>
      </c>
      <c r="L24" s="1513">
        <v>57.5</v>
      </c>
      <c r="M24" s="1513">
        <v>57.5</v>
      </c>
      <c r="N24" s="1513">
        <v>57.5</v>
      </c>
      <c r="O24" s="1513">
        <v>57.5</v>
      </c>
      <c r="P24" s="1513">
        <v>57.5</v>
      </c>
      <c r="Q24" s="1513">
        <v>57.5</v>
      </c>
      <c r="R24" s="1514" t="s">
        <v>251</v>
      </c>
      <c r="S24" s="1533" t="s">
        <v>749</v>
      </c>
    </row>
    <row r="25" ht="31" customHeight="1" spans="1:19">
      <c r="A25" s="1509">
        <v>19</v>
      </c>
      <c r="B25" s="1512" t="s">
        <v>753</v>
      </c>
      <c r="C25" s="1513" t="s">
        <v>251</v>
      </c>
      <c r="D25" s="1513" t="s">
        <v>251</v>
      </c>
      <c r="E25" s="1513" t="s">
        <v>251</v>
      </c>
      <c r="F25" s="1513" t="s">
        <v>251</v>
      </c>
      <c r="G25" s="1513" t="s">
        <v>251</v>
      </c>
      <c r="H25" s="1513" t="s">
        <v>251</v>
      </c>
      <c r="I25" s="1513" t="s">
        <v>251</v>
      </c>
      <c r="J25" s="1513" t="s">
        <v>251</v>
      </c>
      <c r="K25" s="1513" t="s">
        <v>251</v>
      </c>
      <c r="L25" s="1513" t="s">
        <v>251</v>
      </c>
      <c r="M25" s="1513" t="s">
        <v>251</v>
      </c>
      <c r="N25" s="1513" t="s">
        <v>251</v>
      </c>
      <c r="O25" s="1513" t="s">
        <v>251</v>
      </c>
      <c r="P25" s="1513" t="s">
        <v>251</v>
      </c>
      <c r="Q25" s="1513" t="s">
        <v>251</v>
      </c>
      <c r="R25" s="1513" t="s">
        <v>251</v>
      </c>
      <c r="S25" s="1532" t="s">
        <v>747</v>
      </c>
    </row>
    <row r="26" ht="31" customHeight="1" spans="1:19">
      <c r="A26" s="1509">
        <v>20</v>
      </c>
      <c r="B26" s="1512" t="s">
        <v>358</v>
      </c>
      <c r="C26" s="1513" t="s">
        <v>251</v>
      </c>
      <c r="D26" s="1513" t="s">
        <v>251</v>
      </c>
      <c r="E26" s="1513" t="s">
        <v>251</v>
      </c>
      <c r="F26" s="1513" t="s">
        <v>251</v>
      </c>
      <c r="G26" s="1513" t="s">
        <v>251</v>
      </c>
      <c r="H26" s="1513" t="s">
        <v>251</v>
      </c>
      <c r="I26" s="1513" t="s">
        <v>251</v>
      </c>
      <c r="J26" s="1513" t="s">
        <v>251</v>
      </c>
      <c r="K26" s="1513" t="s">
        <v>251</v>
      </c>
      <c r="L26" s="1513" t="s">
        <v>251</v>
      </c>
      <c r="M26" s="1513" t="s">
        <v>251</v>
      </c>
      <c r="N26" s="1513" t="s">
        <v>251</v>
      </c>
      <c r="O26" s="1513" t="s">
        <v>251</v>
      </c>
      <c r="P26" s="1513" t="s">
        <v>251</v>
      </c>
      <c r="Q26" s="1513" t="s">
        <v>251</v>
      </c>
      <c r="R26" s="1513" t="s">
        <v>251</v>
      </c>
      <c r="S26" s="1532" t="s">
        <v>747</v>
      </c>
    </row>
    <row r="27" ht="31" customHeight="1" spans="1:19">
      <c r="A27" s="1509">
        <v>21</v>
      </c>
      <c r="B27" s="1512" t="s">
        <v>754</v>
      </c>
      <c r="C27" s="1513" t="s">
        <v>251</v>
      </c>
      <c r="D27" s="1513" t="s">
        <v>251</v>
      </c>
      <c r="E27" s="1513" t="s">
        <v>251</v>
      </c>
      <c r="F27" s="1513" t="s">
        <v>251</v>
      </c>
      <c r="G27" s="1513" t="s">
        <v>251</v>
      </c>
      <c r="H27" s="1513" t="s">
        <v>251</v>
      </c>
      <c r="I27" s="1513" t="s">
        <v>251</v>
      </c>
      <c r="J27" s="1513" t="s">
        <v>251</v>
      </c>
      <c r="K27" s="1513" t="s">
        <v>251</v>
      </c>
      <c r="L27" s="1513" t="s">
        <v>251</v>
      </c>
      <c r="M27" s="1513" t="s">
        <v>251</v>
      </c>
      <c r="N27" s="1513" t="s">
        <v>251</v>
      </c>
      <c r="O27" s="1513" t="s">
        <v>251</v>
      </c>
      <c r="P27" s="1513" t="s">
        <v>251</v>
      </c>
      <c r="Q27" s="1513" t="s">
        <v>251</v>
      </c>
      <c r="R27" s="1513" t="s">
        <v>251</v>
      </c>
      <c r="S27" s="1532" t="s">
        <v>749</v>
      </c>
    </row>
    <row r="28" ht="135" customHeight="1" spans="1:19">
      <c r="A28" s="1509">
        <v>22</v>
      </c>
      <c r="B28" s="1517" t="s">
        <v>755</v>
      </c>
      <c r="C28" s="1513" t="s">
        <v>251</v>
      </c>
      <c r="D28" s="1513" t="s">
        <v>251</v>
      </c>
      <c r="E28" s="1513" t="s">
        <v>251</v>
      </c>
      <c r="F28" s="1513" t="s">
        <v>251</v>
      </c>
      <c r="G28" s="1513" t="s">
        <v>251</v>
      </c>
      <c r="H28" s="1513" t="s">
        <v>251</v>
      </c>
      <c r="I28" s="1513" t="s">
        <v>251</v>
      </c>
      <c r="J28" s="1513" t="s">
        <v>251</v>
      </c>
      <c r="K28" s="1513" t="s">
        <v>251</v>
      </c>
      <c r="L28" s="1513" t="s">
        <v>251</v>
      </c>
      <c r="M28" s="1513" t="s">
        <v>251</v>
      </c>
      <c r="N28" s="1513" t="s">
        <v>251</v>
      </c>
      <c r="O28" s="1513" t="s">
        <v>251</v>
      </c>
      <c r="P28" s="1513" t="s">
        <v>251</v>
      </c>
      <c r="Q28" s="1513" t="s">
        <v>251</v>
      </c>
      <c r="R28" s="1513" t="s">
        <v>251</v>
      </c>
      <c r="S28" s="1532" t="s">
        <v>747</v>
      </c>
    </row>
    <row r="29" ht="22" customHeight="1" spans="1:19">
      <c r="A29" s="1518" t="s">
        <v>756</v>
      </c>
      <c r="B29" s="1519" t="s">
        <v>757</v>
      </c>
      <c r="C29" s="1519"/>
      <c r="D29" s="1519"/>
      <c r="E29" s="1519"/>
      <c r="F29" s="1519"/>
      <c r="G29" s="1519"/>
      <c r="H29" s="1519"/>
      <c r="I29" s="1503"/>
      <c r="J29" s="1503"/>
      <c r="K29" s="1503"/>
      <c r="L29" s="1503"/>
      <c r="M29" s="1503"/>
      <c r="N29" s="1503"/>
      <c r="O29" s="1503"/>
      <c r="P29" s="1503"/>
      <c r="Q29" s="1503"/>
      <c r="R29" s="1518"/>
      <c r="S29" s="1518"/>
    </row>
    <row r="30" spans="1:19">
      <c r="A30" s="1520" t="s">
        <v>758</v>
      </c>
      <c r="B30" s="1518"/>
      <c r="C30" s="1518"/>
      <c r="D30" s="1518"/>
      <c r="E30" s="1518"/>
      <c r="F30" s="1518"/>
      <c r="G30" s="1518"/>
      <c r="H30" s="1518"/>
      <c r="I30" s="1518"/>
      <c r="J30" s="1518"/>
      <c r="K30" s="1518"/>
      <c r="L30" s="1518"/>
      <c r="M30" s="1518"/>
      <c r="N30" s="1518"/>
      <c r="O30" s="1518"/>
      <c r="P30" s="1518"/>
      <c r="Q30" s="1518"/>
      <c r="R30" s="1518"/>
      <c r="S30" s="1518"/>
    </row>
    <row r="31" spans="1:19">
      <c r="A31" s="1520" t="s">
        <v>759</v>
      </c>
      <c r="B31" s="1518"/>
      <c r="C31" s="1518"/>
      <c r="D31" s="1518"/>
      <c r="E31" s="1518"/>
      <c r="F31" s="1518"/>
      <c r="G31" s="1518"/>
      <c r="H31" s="1518"/>
      <c r="I31" s="1518"/>
      <c r="J31" s="1518"/>
      <c r="K31" s="1518"/>
      <c r="L31" s="1518"/>
      <c r="M31" s="1518"/>
      <c r="N31" s="1518"/>
      <c r="O31" s="1518"/>
      <c r="P31" s="1518"/>
      <c r="Q31" s="1518"/>
      <c r="R31" s="1518"/>
      <c r="S31" s="1518"/>
    </row>
    <row r="32" spans="1:19">
      <c r="A32" s="1518" t="s">
        <v>760</v>
      </c>
      <c r="B32" s="1518"/>
      <c r="C32" s="1518"/>
      <c r="D32" s="1518"/>
      <c r="E32" s="1518"/>
      <c r="F32" s="1518"/>
      <c r="G32" s="1518"/>
      <c r="H32" s="1518"/>
      <c r="I32" s="1518"/>
      <c r="J32" s="1518"/>
      <c r="K32" s="1518"/>
      <c r="L32" s="1518"/>
      <c r="M32" s="1518"/>
      <c r="N32" s="1518"/>
      <c r="O32" s="1518"/>
      <c r="P32" s="1518"/>
      <c r="Q32" s="1518"/>
      <c r="R32" s="1518"/>
      <c r="S32" s="1518"/>
    </row>
    <row r="33" spans="1:19">
      <c r="A33" s="1520" t="s">
        <v>761</v>
      </c>
      <c r="B33" s="1518"/>
      <c r="C33" s="1518"/>
      <c r="D33" s="1518"/>
      <c r="E33" s="1518"/>
      <c r="F33" s="1518"/>
      <c r="G33" s="1518"/>
      <c r="H33" s="1518"/>
      <c r="I33" s="1518"/>
      <c r="J33" s="1518"/>
      <c r="K33" s="1518"/>
      <c r="L33" s="1518"/>
      <c r="M33" s="1518"/>
      <c r="N33" s="1518"/>
      <c r="O33" s="1518"/>
      <c r="P33" s="1518"/>
      <c r="Q33" s="1518"/>
      <c r="R33" s="1518"/>
      <c r="S33" s="1518"/>
    </row>
    <row r="34" spans="1:19">
      <c r="A34" s="1518" t="s">
        <v>762</v>
      </c>
      <c r="B34" s="1518"/>
      <c r="C34" s="1518"/>
      <c r="D34" s="1518"/>
      <c r="E34" s="1518"/>
      <c r="F34" s="1518"/>
      <c r="G34" s="1518"/>
      <c r="H34" s="1518"/>
      <c r="I34" s="1518"/>
      <c r="J34" s="1518"/>
      <c r="K34" s="1518"/>
      <c r="L34" s="1518"/>
      <c r="M34" s="1518"/>
      <c r="N34" s="1518"/>
      <c r="O34" s="1518"/>
      <c r="P34" s="1518"/>
      <c r="R34" s="1518"/>
      <c r="S34" s="1518"/>
    </row>
    <row r="35" spans="1:19">
      <c r="A35" s="1518" t="s">
        <v>763</v>
      </c>
      <c r="B35" s="1518"/>
      <c r="C35" s="1518"/>
      <c r="D35" s="1518"/>
      <c r="E35" s="1518"/>
      <c r="F35" s="1518"/>
      <c r="G35" s="1518"/>
      <c r="H35" s="1518"/>
      <c r="I35" s="1518"/>
      <c r="J35" s="1518"/>
      <c r="K35" s="1518"/>
      <c r="L35" s="1518"/>
      <c r="M35" s="1518"/>
      <c r="N35" s="1518"/>
      <c r="O35" s="1518"/>
      <c r="P35" s="1518"/>
      <c r="Q35" s="1518"/>
      <c r="R35" s="1518"/>
      <c r="S35" s="1518"/>
    </row>
    <row r="36" spans="1:19">
      <c r="A36" s="1520" t="s">
        <v>764</v>
      </c>
      <c r="B36" s="1518"/>
      <c r="C36" s="1518"/>
      <c r="D36" s="1518"/>
      <c r="E36" s="1518"/>
      <c r="F36" s="1518"/>
      <c r="G36" s="1518"/>
      <c r="H36" s="1518"/>
      <c r="I36" s="1518"/>
      <c r="J36" s="1518"/>
      <c r="K36" s="1518"/>
      <c r="L36" s="1518"/>
      <c r="M36" s="1518"/>
      <c r="N36" s="1518"/>
      <c r="O36" s="1518"/>
      <c r="P36" s="1518"/>
      <c r="Q36" s="1518"/>
      <c r="R36" s="1518"/>
      <c r="S36" s="1518"/>
    </row>
    <row r="37" spans="1:19">
      <c r="A37" s="1520" t="s">
        <v>765</v>
      </c>
      <c r="B37" s="1518"/>
      <c r="C37" s="1518"/>
      <c r="D37" s="1518"/>
      <c r="E37" s="1518"/>
      <c r="F37" s="1518"/>
      <c r="G37" s="1518"/>
      <c r="H37" s="1518"/>
      <c r="I37" s="1518"/>
      <c r="J37" s="1518"/>
      <c r="K37" s="1518"/>
      <c r="L37" s="1518"/>
      <c r="M37" s="1518"/>
      <c r="N37" s="1518"/>
      <c r="O37" s="1518"/>
      <c r="P37" s="1518"/>
      <c r="Q37" s="1518"/>
      <c r="R37" s="1518"/>
      <c r="S37" s="1518"/>
    </row>
    <row r="38" spans="1:19">
      <c r="A38" s="1416" t="s">
        <v>766</v>
      </c>
      <c r="B38" s="1416"/>
      <c r="C38" s="1416"/>
      <c r="D38" s="1417"/>
      <c r="E38" s="1417"/>
      <c r="F38" s="1417"/>
      <c r="G38" s="1417"/>
      <c r="H38" s="1417"/>
      <c r="I38" s="312"/>
      <c r="J38" s="312"/>
      <c r="K38" s="312"/>
      <c r="L38" s="312"/>
      <c r="M38" s="1423"/>
      <c r="N38" s="1423"/>
      <c r="O38" s="1423"/>
      <c r="P38" s="1423"/>
      <c r="Q38" s="1423"/>
      <c r="R38" s="1423"/>
      <c r="S38" s="1423"/>
    </row>
    <row r="39" spans="1:19">
      <c r="A39" s="1416" t="s">
        <v>767</v>
      </c>
      <c r="B39" s="1416"/>
      <c r="C39" s="1416"/>
      <c r="D39" s="1417"/>
      <c r="E39" s="1417"/>
      <c r="F39" s="1417"/>
      <c r="G39" s="1417"/>
      <c r="H39" s="1417"/>
      <c r="I39" s="312"/>
      <c r="J39" s="312"/>
      <c r="K39" s="312"/>
      <c r="L39" s="312"/>
      <c r="M39" s="1423"/>
      <c r="N39" s="1423"/>
      <c r="O39" s="1423"/>
      <c r="P39" s="1423"/>
      <c r="Q39" s="1423"/>
      <c r="R39" s="1423"/>
      <c r="S39" s="1423"/>
    </row>
    <row r="40" spans="1:19">
      <c r="A40" s="1416" t="s">
        <v>768</v>
      </c>
      <c r="B40" s="1416"/>
      <c r="C40" s="1416"/>
      <c r="D40" s="1417"/>
      <c r="E40" s="1417"/>
      <c r="F40" s="1417"/>
      <c r="G40" s="1417"/>
      <c r="H40" s="1417"/>
      <c r="I40" s="312"/>
      <c r="J40" s="312"/>
      <c r="K40" s="312"/>
      <c r="L40" s="312"/>
      <c r="M40" s="1423"/>
      <c r="N40" s="1423"/>
      <c r="O40" s="1423"/>
      <c r="P40" s="1423"/>
      <c r="Q40" s="1423"/>
      <c r="R40" s="1423"/>
      <c r="S40" s="1423"/>
    </row>
    <row r="41" ht="15.75" spans="1:19">
      <c r="A41" s="1418" t="s">
        <v>769</v>
      </c>
      <c r="B41" s="1418"/>
      <c r="C41" s="1418"/>
      <c r="D41" s="1418"/>
      <c r="E41" s="1418"/>
      <c r="F41" s="1418"/>
      <c r="G41" s="1418"/>
      <c r="H41" s="1418"/>
      <c r="I41" s="1418"/>
      <c r="J41" s="1418"/>
      <c r="K41" s="1418"/>
      <c r="L41" s="1418"/>
      <c r="M41" s="1418"/>
      <c r="N41" s="1418"/>
      <c r="O41" s="1418"/>
      <c r="P41" s="1528"/>
      <c r="Q41" s="1528"/>
      <c r="R41" s="1534"/>
      <c r="S41" s="1534"/>
    </row>
    <row r="42" ht="15.75" spans="1:19">
      <c r="A42" s="1418" t="s">
        <v>770</v>
      </c>
      <c r="B42" s="1418"/>
      <c r="C42" s="1418"/>
      <c r="D42" s="1418"/>
      <c r="E42" s="1418"/>
      <c r="F42" s="1418"/>
      <c r="G42" s="1418"/>
      <c r="H42" s="1418"/>
      <c r="I42" s="1418"/>
      <c r="J42" s="1418"/>
      <c r="K42" s="1418"/>
      <c r="L42" s="1418"/>
      <c r="M42" s="1418"/>
      <c r="N42" s="1418"/>
      <c r="O42" s="1418"/>
      <c r="P42" s="1528"/>
      <c r="Q42" s="1528"/>
      <c r="R42" s="1534"/>
      <c r="S42" s="1534"/>
    </row>
    <row r="43" spans="1:19">
      <c r="A43" s="1314" t="s">
        <v>214</v>
      </c>
      <c r="B43" s="1314"/>
      <c r="C43" s="1314"/>
      <c r="D43" s="1314"/>
      <c r="E43" s="1314"/>
      <c r="F43" s="1314"/>
      <c r="G43" s="1314"/>
      <c r="H43" s="1314"/>
      <c r="I43" s="1314"/>
      <c r="J43" s="1314"/>
      <c r="K43" s="1314"/>
      <c r="L43" s="1314"/>
      <c r="M43" s="1314"/>
      <c r="N43" s="1314"/>
      <c r="O43" s="1314"/>
      <c r="P43" s="1314"/>
      <c r="Q43" s="1314"/>
      <c r="R43" s="1314"/>
      <c r="S43" s="1535"/>
    </row>
    <row r="44" ht="56" customHeight="1" spans="1:19">
      <c r="A44" s="1521" t="s">
        <v>771</v>
      </c>
      <c r="B44" s="1521"/>
      <c r="C44" s="1521"/>
      <c r="D44" s="1521"/>
      <c r="E44" s="1521"/>
      <c r="F44" s="1521"/>
      <c r="G44" s="1521"/>
      <c r="H44" s="1521"/>
      <c r="I44" s="1521"/>
      <c r="J44" s="1521"/>
      <c r="K44" s="1521"/>
      <c r="L44" s="1521"/>
      <c r="M44" s="1521"/>
      <c r="N44" s="1521"/>
      <c r="O44" s="1521"/>
      <c r="P44" s="1521"/>
      <c r="Q44" s="1521"/>
      <c r="R44" s="1521"/>
      <c r="S44" s="1521"/>
    </row>
    <row r="45" spans="1:19">
      <c r="A45" s="1518" t="s">
        <v>772</v>
      </c>
      <c r="B45" s="1518"/>
      <c r="C45" s="1518"/>
      <c r="D45" s="1518"/>
      <c r="E45" s="1518"/>
      <c r="F45" s="1518"/>
      <c r="G45" s="1518"/>
      <c r="H45" s="1518"/>
      <c r="I45" s="1518"/>
      <c r="J45" s="1518"/>
      <c r="K45" s="1518"/>
      <c r="L45" s="1518"/>
      <c r="M45" s="1518"/>
      <c r="N45" s="1518"/>
      <c r="O45" s="1518"/>
      <c r="P45" s="1518"/>
      <c r="Q45" s="1518"/>
      <c r="R45" s="1518"/>
      <c r="S45" s="1518"/>
    </row>
    <row r="46" spans="1:19">
      <c r="A46" s="1522"/>
      <c r="B46" s="1518"/>
      <c r="C46" s="1518"/>
      <c r="D46" s="1518"/>
      <c r="E46" s="1518"/>
      <c r="F46" s="1518"/>
      <c r="G46" s="1523"/>
      <c r="H46" s="1518"/>
      <c r="I46" s="1518"/>
      <c r="J46" s="1518"/>
      <c r="K46" s="1518"/>
      <c r="L46" s="1518"/>
      <c r="M46" s="1518"/>
      <c r="N46" s="1518"/>
      <c r="O46" s="1518"/>
      <c r="P46" s="1518"/>
      <c r="Q46" s="1518"/>
      <c r="R46" s="1518"/>
      <c r="S46" s="1518"/>
    </row>
    <row r="47" spans="1:19">
      <c r="A47" s="1522"/>
      <c r="B47" s="1518"/>
      <c r="C47" s="1518"/>
      <c r="D47" s="1518"/>
      <c r="E47" s="1518"/>
      <c r="F47" s="1518"/>
      <c r="G47" s="1523"/>
      <c r="H47" s="1518"/>
      <c r="I47" s="1518"/>
      <c r="J47" s="1518"/>
      <c r="K47" s="1518"/>
      <c r="L47" s="1518"/>
      <c r="M47" s="1518"/>
      <c r="N47" s="1518"/>
      <c r="O47" s="1518"/>
      <c r="P47" s="1518"/>
      <c r="Q47" s="1518"/>
      <c r="R47" s="1518"/>
      <c r="S47" s="1518"/>
    </row>
    <row r="48" spans="1:19">
      <c r="A48" s="1522"/>
      <c r="B48" s="1518"/>
      <c r="C48" s="1518"/>
      <c r="D48" s="1518"/>
      <c r="E48" s="1518"/>
      <c r="F48" s="1518"/>
      <c r="G48" s="1523"/>
      <c r="H48" s="1518"/>
      <c r="I48" s="1518"/>
      <c r="J48" s="1518"/>
      <c r="K48" s="1518"/>
      <c r="L48" s="1518"/>
      <c r="M48" s="1518"/>
      <c r="N48" s="1518"/>
      <c r="O48" s="1518"/>
      <c r="P48" s="1518"/>
      <c r="Q48" s="1518"/>
      <c r="R48" s="1518"/>
      <c r="S48" s="1518"/>
    </row>
    <row r="49" spans="1:19">
      <c r="A49" s="1522"/>
      <c r="B49" s="1518"/>
      <c r="C49" s="1518"/>
      <c r="D49" s="1518"/>
      <c r="E49" s="1518"/>
      <c r="F49" s="1518"/>
      <c r="G49" s="1524"/>
      <c r="H49" s="1518"/>
      <c r="I49" s="1518"/>
      <c r="K49" s="1518"/>
      <c r="L49" s="1518"/>
      <c r="M49" s="1518"/>
      <c r="N49" s="1518"/>
      <c r="O49" s="1518"/>
      <c r="P49" s="1518"/>
      <c r="Q49" s="1518"/>
      <c r="R49" s="1518"/>
      <c r="S49" s="1518"/>
    </row>
    <row r="50" spans="1:19">
      <c r="A50" s="1522"/>
      <c r="B50" s="1518"/>
      <c r="C50" s="1518"/>
      <c r="D50" s="1518"/>
      <c r="E50" s="1518"/>
      <c r="F50" s="1518"/>
      <c r="G50" s="1523"/>
      <c r="H50" s="1518"/>
      <c r="I50" s="1518"/>
      <c r="J50" s="1518"/>
      <c r="K50" s="1518"/>
      <c r="L50" s="1518"/>
      <c r="M50" s="1518"/>
      <c r="N50" s="1518"/>
      <c r="O50" s="1518"/>
      <c r="P50" s="1518"/>
      <c r="Q50" s="1518"/>
      <c r="R50" s="1518"/>
      <c r="S50" s="1518"/>
    </row>
    <row r="51" spans="1:19">
      <c r="A51" s="1522"/>
      <c r="B51" s="1518"/>
      <c r="C51" s="1518"/>
      <c r="D51" s="1518"/>
      <c r="E51" s="1518"/>
      <c r="F51" s="1518"/>
      <c r="G51" s="1523"/>
      <c r="H51" s="1518"/>
      <c r="I51" s="1518"/>
      <c r="J51" s="1518"/>
      <c r="K51" s="1518"/>
      <c r="L51" s="1518"/>
      <c r="M51" s="1518"/>
      <c r="N51" s="1518"/>
      <c r="O51" s="1518"/>
      <c r="P51" s="1518"/>
      <c r="Q51" s="1518"/>
      <c r="R51" s="1518"/>
      <c r="S51" s="1518"/>
    </row>
    <row r="52" spans="1:19">
      <c r="A52" s="1522"/>
      <c r="B52" s="1518"/>
      <c r="C52" s="1518"/>
      <c r="D52" s="1518"/>
      <c r="E52" s="1518"/>
      <c r="F52" s="1518"/>
      <c r="G52" s="1523"/>
      <c r="H52" s="1518"/>
      <c r="I52" s="1518"/>
      <c r="J52" s="1518"/>
      <c r="K52" s="1518"/>
      <c r="L52" s="1518"/>
      <c r="M52" s="1518"/>
      <c r="N52" s="1518"/>
      <c r="O52" s="1518"/>
      <c r="P52" s="1518"/>
      <c r="Q52" s="1518"/>
      <c r="R52" s="1518"/>
      <c r="S52" s="1518"/>
    </row>
    <row r="53" spans="1:19">
      <c r="A53" s="1522"/>
      <c r="B53" s="1518"/>
      <c r="C53" s="1518"/>
      <c r="D53" s="1518"/>
      <c r="E53" s="1518"/>
      <c r="F53" s="1518"/>
      <c r="G53" s="1524"/>
      <c r="H53" s="1518"/>
      <c r="I53" s="1518"/>
      <c r="J53" s="1518"/>
      <c r="K53" s="1518"/>
      <c r="L53" s="1518"/>
      <c r="M53" s="1518"/>
      <c r="N53" s="1518"/>
      <c r="O53" s="1518"/>
      <c r="P53" s="1518"/>
      <c r="Q53" s="1518"/>
      <c r="R53" s="1518"/>
      <c r="S53" s="1518"/>
    </row>
    <row r="54" spans="1:19">
      <c r="A54" s="1522"/>
      <c r="B54" s="1518"/>
      <c r="C54" s="1518"/>
      <c r="D54" s="1518"/>
      <c r="E54" s="1518"/>
      <c r="F54" s="1518"/>
      <c r="G54" s="1524"/>
      <c r="H54" s="1518"/>
      <c r="I54" s="1518"/>
      <c r="J54" s="1518"/>
      <c r="K54" s="1518"/>
      <c r="L54" s="1518"/>
      <c r="M54" s="1518"/>
      <c r="N54" s="1518"/>
      <c r="O54" s="1518"/>
      <c r="P54" s="1518"/>
      <c r="Q54" s="1518"/>
      <c r="R54" s="1518"/>
      <c r="S54" s="1518"/>
    </row>
    <row r="55" spans="1:19">
      <c r="A55" s="1522"/>
      <c r="B55" s="1518"/>
      <c r="C55" s="1518"/>
      <c r="D55" s="1518"/>
      <c r="E55" s="1518"/>
      <c r="F55" s="1518"/>
      <c r="G55" s="1524"/>
      <c r="H55" s="1518"/>
      <c r="I55" s="1518"/>
      <c r="J55" s="1518"/>
      <c r="K55" s="1518"/>
      <c r="L55" s="1518"/>
      <c r="M55" s="1518"/>
      <c r="N55" s="1518"/>
      <c r="O55" s="1518"/>
      <c r="P55" s="1518"/>
      <c r="Q55" s="1518"/>
      <c r="R55" s="1518"/>
      <c r="S55" s="1518"/>
    </row>
    <row r="56" spans="1:19">
      <c r="A56" s="1522"/>
      <c r="B56" s="1518"/>
      <c r="C56" s="1518"/>
      <c r="D56" s="1518"/>
      <c r="E56" s="1518"/>
      <c r="F56" s="1518"/>
      <c r="G56" s="1524"/>
      <c r="H56" s="1518"/>
      <c r="I56" s="1518"/>
      <c r="J56" s="1518"/>
      <c r="K56" s="1518"/>
      <c r="L56" s="1518"/>
      <c r="M56" s="1518"/>
      <c r="N56" s="1518"/>
      <c r="O56" s="1518"/>
      <c r="P56" s="1518"/>
      <c r="Q56" s="1518"/>
      <c r="R56" s="1518"/>
      <c r="S56" s="1518"/>
    </row>
    <row r="57" spans="1:19">
      <c r="A57" s="1522"/>
      <c r="B57" s="1518"/>
      <c r="C57" s="1518"/>
      <c r="D57" s="1518"/>
      <c r="E57" s="1518"/>
      <c r="F57" s="1518"/>
      <c r="G57" s="1524"/>
      <c r="H57" s="1518"/>
      <c r="I57" s="1518"/>
      <c r="J57" s="1518"/>
      <c r="K57" s="1518"/>
      <c r="L57" s="1518"/>
      <c r="M57" s="1518"/>
      <c r="N57" s="1518"/>
      <c r="O57" s="1518"/>
      <c r="P57" s="1518"/>
      <c r="Q57" s="1518"/>
      <c r="R57" s="1518"/>
      <c r="S57" s="1518"/>
    </row>
    <row r="58" spans="1:19">
      <c r="A58" s="1522"/>
      <c r="B58" s="1518"/>
      <c r="C58" s="1518"/>
      <c r="D58" s="1518"/>
      <c r="E58" s="1518"/>
      <c r="F58" s="1518"/>
      <c r="G58" s="1523"/>
      <c r="H58" s="1518"/>
      <c r="I58" s="1518"/>
      <c r="J58" s="1518"/>
      <c r="K58" s="1518"/>
      <c r="L58" s="1518"/>
      <c r="M58" s="1518"/>
      <c r="N58" s="1518"/>
      <c r="O58" s="1518"/>
      <c r="P58" s="1518"/>
      <c r="Q58" s="1518"/>
      <c r="R58" s="1518"/>
      <c r="S58" s="1518"/>
    </row>
    <row r="59" spans="1:19">
      <c r="A59" s="1522"/>
      <c r="B59" s="1518"/>
      <c r="C59" s="1518"/>
      <c r="D59" s="1518"/>
      <c r="E59" s="1518"/>
      <c r="F59" s="1518"/>
      <c r="G59" s="1523"/>
      <c r="H59" s="1518"/>
      <c r="I59" s="1518"/>
      <c r="J59" s="1518"/>
      <c r="K59" s="1518"/>
      <c r="L59" s="1518"/>
      <c r="M59" s="1518"/>
      <c r="N59" s="1518"/>
      <c r="O59" s="1518"/>
      <c r="P59" s="1518"/>
      <c r="Q59" s="1518"/>
      <c r="R59" s="1518"/>
      <c r="S59" s="1518"/>
    </row>
    <row r="60" spans="1:19">
      <c r="A60" s="1522"/>
      <c r="B60" s="1518"/>
      <c r="C60" s="1518"/>
      <c r="D60" s="1518"/>
      <c r="E60" s="1518"/>
      <c r="F60" s="1518"/>
      <c r="G60" s="1524"/>
      <c r="H60" s="1518"/>
      <c r="I60" s="1518"/>
      <c r="J60" s="1518"/>
      <c r="K60" s="1518"/>
      <c r="L60" s="1518"/>
      <c r="M60" s="1518"/>
      <c r="N60" s="1518"/>
      <c r="O60" s="1518"/>
      <c r="P60" s="1518"/>
      <c r="Q60" s="1518"/>
      <c r="R60" s="1518"/>
      <c r="S60" s="1518"/>
    </row>
    <row r="61" spans="1:19">
      <c r="A61" s="1522"/>
      <c r="B61" s="1518"/>
      <c r="C61" s="1518"/>
      <c r="D61" s="1518"/>
      <c r="E61" s="1518"/>
      <c r="F61" s="1518"/>
      <c r="G61" s="1523"/>
      <c r="H61" s="1518"/>
      <c r="I61" s="1518"/>
      <c r="J61" s="1518"/>
      <c r="K61" s="1518"/>
      <c r="L61" s="1518"/>
      <c r="M61" s="1518"/>
      <c r="N61" s="1518"/>
      <c r="O61" s="1518"/>
      <c r="P61" s="1518"/>
      <c r="Q61" s="1518"/>
      <c r="R61" s="1518"/>
      <c r="S61" s="1518"/>
    </row>
    <row r="62" spans="1:19">
      <c r="A62" s="1522"/>
      <c r="B62" s="1518"/>
      <c r="C62" s="1518"/>
      <c r="D62" s="1518"/>
      <c r="E62" s="1518"/>
      <c r="F62" s="1518"/>
      <c r="G62" s="1523"/>
      <c r="H62" s="1518"/>
      <c r="I62" s="1518"/>
      <c r="J62" s="1518"/>
      <c r="K62" s="1518"/>
      <c r="L62" s="1518"/>
      <c r="M62" s="1518"/>
      <c r="N62" s="1518"/>
      <c r="O62" s="1518"/>
      <c r="P62" s="1518"/>
      <c r="Q62" s="1518"/>
      <c r="R62" s="1518"/>
      <c r="S62" s="1518"/>
    </row>
    <row r="63" spans="1:19">
      <c r="A63" s="1522"/>
      <c r="B63" s="1518"/>
      <c r="C63" s="1518"/>
      <c r="D63" s="1518"/>
      <c r="E63" s="1518"/>
      <c r="F63" s="1518"/>
      <c r="G63" s="1523"/>
      <c r="H63" s="1518"/>
      <c r="I63" s="1518"/>
      <c r="J63" s="1518"/>
      <c r="K63" s="1518"/>
      <c r="L63" s="1518"/>
      <c r="M63" s="1518"/>
      <c r="N63" s="1518"/>
      <c r="O63" s="1518"/>
      <c r="P63" s="1518"/>
      <c r="Q63" s="1518"/>
      <c r="R63" s="1518"/>
      <c r="S63" s="1518"/>
    </row>
    <row r="64" spans="1:19">
      <c r="A64" s="1522"/>
      <c r="B64" s="1518"/>
      <c r="C64" s="1518"/>
      <c r="D64" s="1518"/>
      <c r="E64" s="1518"/>
      <c r="F64" s="1518"/>
      <c r="G64" s="1523"/>
      <c r="H64" s="1518"/>
      <c r="I64" s="1518"/>
      <c r="J64" s="1518"/>
      <c r="K64" s="1518"/>
      <c r="L64" s="1518"/>
      <c r="M64" s="1518"/>
      <c r="N64" s="1518"/>
      <c r="O64" s="1518"/>
      <c r="P64" s="1518"/>
      <c r="Q64" s="1518"/>
      <c r="R64" s="1518"/>
      <c r="S64" s="1518"/>
    </row>
    <row r="65" spans="1:19">
      <c r="A65" s="1522"/>
      <c r="B65" s="1518"/>
      <c r="C65" s="1518"/>
      <c r="D65" s="1518"/>
      <c r="E65" s="1518"/>
      <c r="F65" s="1518"/>
      <c r="G65" s="1518"/>
      <c r="H65" s="1518"/>
      <c r="I65" s="1518"/>
      <c r="J65" s="1518"/>
      <c r="K65" s="1518"/>
      <c r="L65" s="1518"/>
      <c r="M65" s="1518"/>
      <c r="N65" s="1518"/>
      <c r="O65" s="1518"/>
      <c r="P65" s="1518"/>
      <c r="Q65" s="1518"/>
      <c r="R65" s="1518"/>
      <c r="S65" s="1518"/>
    </row>
    <row r="66" spans="1:19">
      <c r="A66" s="1522"/>
      <c r="B66" s="1518"/>
      <c r="C66" s="1518"/>
      <c r="D66" s="1518"/>
      <c r="E66" s="1518"/>
      <c r="F66" s="1518"/>
      <c r="G66" s="1518"/>
      <c r="H66" s="1518"/>
      <c r="I66" s="1518"/>
      <c r="J66" s="1518"/>
      <c r="K66" s="1518"/>
      <c r="L66" s="1518"/>
      <c r="M66" s="1518"/>
      <c r="N66" s="1518"/>
      <c r="O66" s="1518"/>
      <c r="P66" s="1518"/>
      <c r="Q66" s="1518"/>
      <c r="R66" s="1518"/>
      <c r="S66" s="1518"/>
    </row>
    <row r="67" spans="1:19">
      <c r="A67" s="1522"/>
      <c r="B67" s="1518"/>
      <c r="C67" s="1518"/>
      <c r="D67" s="1518"/>
      <c r="E67" s="1518"/>
      <c r="F67" s="1518"/>
      <c r="G67" s="1518"/>
      <c r="H67" s="1518"/>
      <c r="I67" s="1518"/>
      <c r="J67" s="1518"/>
      <c r="K67" s="1518"/>
      <c r="L67" s="1518"/>
      <c r="M67" s="1518"/>
      <c r="N67" s="1518"/>
      <c r="O67" s="1518"/>
      <c r="P67" s="1518"/>
      <c r="Q67" s="1518"/>
      <c r="R67" s="1518"/>
      <c r="S67" s="1518"/>
    </row>
    <row r="68" spans="1:19">
      <c r="A68" s="1522"/>
      <c r="B68" s="1518"/>
      <c r="C68" s="1518"/>
      <c r="D68" s="1518"/>
      <c r="E68" s="1518"/>
      <c r="F68" s="1518"/>
      <c r="G68" s="1518"/>
      <c r="H68" s="1518"/>
      <c r="I68" s="1518"/>
      <c r="J68" s="1518"/>
      <c r="K68" s="1518"/>
      <c r="L68" s="1518"/>
      <c r="M68" s="1518"/>
      <c r="N68" s="1518"/>
      <c r="O68" s="1518"/>
      <c r="P68" s="1518"/>
      <c r="Q68" s="1518"/>
      <c r="R68" s="1518"/>
      <c r="S68" s="1518"/>
    </row>
    <row r="69" spans="1:19">
      <c r="A69" s="1522"/>
      <c r="B69" s="1518"/>
      <c r="C69" s="1518"/>
      <c r="D69" s="1518"/>
      <c r="E69" s="1518"/>
      <c r="F69" s="1518"/>
      <c r="G69" s="1518"/>
      <c r="H69" s="1518"/>
      <c r="I69" s="1518"/>
      <c r="J69" s="1518"/>
      <c r="K69" s="1518"/>
      <c r="L69" s="1518"/>
      <c r="M69" s="1518"/>
      <c r="N69" s="1518"/>
      <c r="O69" s="1518"/>
      <c r="P69" s="1518"/>
      <c r="Q69" s="1518"/>
      <c r="R69" s="1518"/>
      <c r="S69" s="1518"/>
    </row>
    <row r="70" spans="1:19">
      <c r="A70" s="1522"/>
      <c r="B70" s="1518"/>
      <c r="C70" s="1518"/>
      <c r="D70" s="1518"/>
      <c r="E70" s="1518"/>
      <c r="F70" s="1518"/>
      <c r="G70" s="1518"/>
      <c r="H70" s="1518"/>
      <c r="I70" s="1518"/>
      <c r="J70" s="1518"/>
      <c r="K70" s="1518"/>
      <c r="L70" s="1518"/>
      <c r="M70" s="1518"/>
      <c r="N70" s="1518"/>
      <c r="O70" s="1518"/>
      <c r="P70" s="1518"/>
      <c r="Q70" s="1518"/>
      <c r="R70" s="1518"/>
      <c r="S70" s="1518"/>
    </row>
    <row r="71" spans="1:19">
      <c r="A71" s="1522"/>
      <c r="B71" s="1518"/>
      <c r="C71" s="1518"/>
      <c r="D71" s="1518"/>
      <c r="E71" s="1518"/>
      <c r="F71" s="1518"/>
      <c r="G71" s="1518"/>
      <c r="H71" s="1518"/>
      <c r="I71" s="1518"/>
      <c r="J71" s="1518"/>
      <c r="K71" s="1518"/>
      <c r="L71" s="1518"/>
      <c r="M71" s="1518"/>
      <c r="N71" s="1518"/>
      <c r="O71" s="1518"/>
      <c r="P71" s="1518"/>
      <c r="Q71" s="1518"/>
      <c r="R71" s="1518"/>
      <c r="S71" s="1518"/>
    </row>
    <row r="72" spans="1:19">
      <c r="A72" s="1522"/>
      <c r="B72" s="1518"/>
      <c r="C72" s="1518"/>
      <c r="D72" s="1518"/>
      <c r="E72" s="1518"/>
      <c r="F72" s="1518"/>
      <c r="G72" s="1518"/>
      <c r="H72" s="1518"/>
      <c r="I72" s="1518"/>
      <c r="J72" s="1518"/>
      <c r="K72" s="1518"/>
      <c r="L72" s="1518"/>
      <c r="M72" s="1518"/>
      <c r="N72" s="1518"/>
      <c r="O72" s="1518"/>
      <c r="P72" s="1518"/>
      <c r="Q72" s="1518"/>
      <c r="R72" s="1518"/>
      <c r="S72" s="1518"/>
    </row>
    <row r="73" spans="1:19">
      <c r="A73" s="1522"/>
      <c r="B73" s="1518"/>
      <c r="C73" s="1518"/>
      <c r="D73" s="1518"/>
      <c r="E73" s="1518"/>
      <c r="F73" s="1518"/>
      <c r="G73" s="1518"/>
      <c r="H73" s="1518"/>
      <c r="I73" s="1518"/>
      <c r="J73" s="1518"/>
      <c r="K73" s="1518"/>
      <c r="L73" s="1518"/>
      <c r="M73" s="1518"/>
      <c r="N73" s="1518"/>
      <c r="O73" s="1518"/>
      <c r="P73" s="1518"/>
      <c r="Q73" s="1518"/>
      <c r="R73" s="1518"/>
      <c r="S73" s="1518"/>
    </row>
    <row r="74" spans="1:19">
      <c r="A74" s="1522"/>
      <c r="B74" s="1518"/>
      <c r="C74" s="1518"/>
      <c r="D74" s="1518"/>
      <c r="E74" s="1518"/>
      <c r="F74" s="1518"/>
      <c r="G74" s="1518"/>
      <c r="H74" s="1518"/>
      <c r="I74" s="1518"/>
      <c r="J74" s="1518"/>
      <c r="K74" s="1518"/>
      <c r="L74" s="1518"/>
      <c r="M74" s="1518"/>
      <c r="N74" s="1518"/>
      <c r="O74" s="1518"/>
      <c r="P74" s="1518"/>
      <c r="Q74" s="1518"/>
      <c r="R74" s="1518"/>
      <c r="S74" s="1518"/>
    </row>
    <row r="75" spans="1:19">
      <c r="A75" s="1522"/>
      <c r="B75" s="1518"/>
      <c r="C75" s="1518"/>
      <c r="D75" s="1518"/>
      <c r="E75" s="1518"/>
      <c r="F75" s="1518"/>
      <c r="G75" s="1518"/>
      <c r="H75" s="1518"/>
      <c r="I75" s="1518"/>
      <c r="J75" s="1518"/>
      <c r="K75" s="1518"/>
      <c r="L75" s="1518"/>
      <c r="M75" s="1518"/>
      <c r="N75" s="1518"/>
      <c r="O75" s="1518"/>
      <c r="P75" s="1518"/>
      <c r="Q75" s="1518"/>
      <c r="R75" s="1518"/>
      <c r="S75" s="1518"/>
    </row>
    <row r="76" spans="1:19">
      <c r="A76" s="1522"/>
      <c r="B76" s="1518"/>
      <c r="C76" s="1518"/>
      <c r="D76" s="1518"/>
      <c r="E76" s="1518"/>
      <c r="F76" s="1518"/>
      <c r="G76" s="1518"/>
      <c r="H76" s="1518"/>
      <c r="I76" s="1518"/>
      <c r="J76" s="1518"/>
      <c r="K76" s="1518"/>
      <c r="L76" s="1518"/>
      <c r="M76" s="1518"/>
      <c r="N76" s="1518"/>
      <c r="O76" s="1518"/>
      <c r="P76" s="1518"/>
      <c r="Q76" s="1518"/>
      <c r="R76" s="1518"/>
      <c r="S76" s="1518"/>
    </row>
    <row r="77" spans="1:19">
      <c r="A77" s="1522"/>
      <c r="B77" s="1518"/>
      <c r="C77" s="1518"/>
      <c r="D77" s="1518"/>
      <c r="E77" s="1518"/>
      <c r="F77" s="1518"/>
      <c r="G77" s="1518"/>
      <c r="H77" s="1518"/>
      <c r="I77" s="1518"/>
      <c r="J77" s="1518"/>
      <c r="K77" s="1518"/>
      <c r="L77" s="1518"/>
      <c r="M77" s="1518"/>
      <c r="N77" s="1518"/>
      <c r="O77" s="1518"/>
      <c r="P77" s="1518"/>
      <c r="Q77" s="1518"/>
      <c r="R77" s="1518"/>
      <c r="S77" s="1518"/>
    </row>
    <row r="78" spans="1:19">
      <c r="A78" s="1522"/>
      <c r="B78" s="1518"/>
      <c r="C78" s="1518"/>
      <c r="D78" s="1518"/>
      <c r="E78" s="1518"/>
      <c r="F78" s="1518"/>
      <c r="G78" s="1518"/>
      <c r="H78" s="1518"/>
      <c r="I78" s="1518"/>
      <c r="J78" s="1518"/>
      <c r="K78" s="1518"/>
      <c r="L78" s="1518"/>
      <c r="M78" s="1518"/>
      <c r="N78" s="1518"/>
      <c r="O78" s="1518"/>
      <c r="P78" s="1518"/>
      <c r="Q78" s="1518"/>
      <c r="R78" s="1518"/>
      <c r="S78" s="1518"/>
    </row>
    <row r="79" spans="1:19">
      <c r="A79" s="1522"/>
      <c r="B79" s="1518"/>
      <c r="C79" s="1518"/>
      <c r="D79" s="1518"/>
      <c r="E79" s="1518"/>
      <c r="F79" s="1518"/>
      <c r="G79" s="1518"/>
      <c r="H79" s="1518"/>
      <c r="I79" s="1518"/>
      <c r="J79" s="1518"/>
      <c r="K79" s="1518"/>
      <c r="L79" s="1518"/>
      <c r="M79" s="1518"/>
      <c r="N79" s="1518"/>
      <c r="O79" s="1518"/>
      <c r="P79" s="1518"/>
      <c r="Q79" s="1518"/>
      <c r="R79" s="1518"/>
      <c r="S79" s="1518"/>
    </row>
    <row r="80" spans="1:19">
      <c r="A80" s="1522"/>
      <c r="B80" s="1518"/>
      <c r="C80" s="1518"/>
      <c r="D80" s="1518"/>
      <c r="E80" s="1518"/>
      <c r="F80" s="1518"/>
      <c r="G80" s="1518"/>
      <c r="H80" s="1518"/>
      <c r="I80" s="1518"/>
      <c r="J80" s="1518"/>
      <c r="K80" s="1518"/>
      <c r="L80" s="1518"/>
      <c r="M80" s="1518"/>
      <c r="N80" s="1518"/>
      <c r="O80" s="1518"/>
      <c r="P80" s="1518"/>
      <c r="Q80" s="1518"/>
      <c r="R80" s="1518"/>
      <c r="S80" s="1518"/>
    </row>
    <row r="81" spans="1:19">
      <c r="A81" s="1522"/>
      <c r="B81" s="1518"/>
      <c r="C81" s="1518"/>
      <c r="D81" s="1518"/>
      <c r="E81" s="1518"/>
      <c r="F81" s="1518"/>
      <c r="G81" s="1518"/>
      <c r="H81" s="1518"/>
      <c r="I81" s="1518"/>
      <c r="J81" s="1518"/>
      <c r="K81" s="1518"/>
      <c r="L81" s="1518"/>
      <c r="M81" s="1518"/>
      <c r="N81" s="1518"/>
      <c r="O81" s="1518"/>
      <c r="P81" s="1518"/>
      <c r="Q81" s="1518"/>
      <c r="R81" s="1518"/>
      <c r="S81" s="1518"/>
    </row>
    <row r="82" spans="1:19">
      <c r="A82" s="1522"/>
      <c r="B82" s="1518"/>
      <c r="C82" s="1518"/>
      <c r="D82" s="1518"/>
      <c r="E82" s="1518"/>
      <c r="F82" s="1518"/>
      <c r="G82" s="1518"/>
      <c r="H82" s="1518"/>
      <c r="I82" s="1518"/>
      <c r="J82" s="1518"/>
      <c r="K82" s="1518"/>
      <c r="L82" s="1518"/>
      <c r="M82" s="1518"/>
      <c r="N82" s="1518"/>
      <c r="O82" s="1518"/>
      <c r="P82" s="1518"/>
      <c r="Q82" s="1518"/>
      <c r="R82" s="1518"/>
      <c r="S82" s="1518"/>
    </row>
    <row r="83" spans="1:19">
      <c r="A83" s="1522"/>
      <c r="B83" s="1518"/>
      <c r="C83" s="1518"/>
      <c r="D83" s="1518"/>
      <c r="E83" s="1518"/>
      <c r="F83" s="1518"/>
      <c r="G83" s="1518"/>
      <c r="H83" s="1518"/>
      <c r="I83" s="1518"/>
      <c r="J83" s="1518"/>
      <c r="K83" s="1518"/>
      <c r="L83" s="1518"/>
      <c r="M83" s="1518"/>
      <c r="N83" s="1518"/>
      <c r="O83" s="1518"/>
      <c r="P83" s="1518"/>
      <c r="Q83" s="1518"/>
      <c r="R83" s="1518"/>
      <c r="S83" s="1518"/>
    </row>
    <row r="84" spans="1:19">
      <c r="A84" s="1522"/>
      <c r="B84" s="1518"/>
      <c r="C84" s="1518"/>
      <c r="D84" s="1518"/>
      <c r="E84" s="1518"/>
      <c r="F84" s="1518"/>
      <c r="G84" s="1518"/>
      <c r="H84" s="1518"/>
      <c r="I84" s="1518"/>
      <c r="J84" s="1518"/>
      <c r="K84" s="1518"/>
      <c r="L84" s="1518"/>
      <c r="M84" s="1518"/>
      <c r="N84" s="1518"/>
      <c r="O84" s="1518"/>
      <c r="P84" s="1518"/>
      <c r="Q84" s="1518"/>
      <c r="R84" s="1518"/>
      <c r="S84" s="1518"/>
    </row>
    <row r="85" spans="1:19">
      <c r="A85" s="1522"/>
      <c r="B85" s="1518"/>
      <c r="C85" s="1518"/>
      <c r="D85" s="1518"/>
      <c r="E85" s="1518"/>
      <c r="F85" s="1518"/>
      <c r="G85" s="1518"/>
      <c r="H85" s="1518"/>
      <c r="I85" s="1518"/>
      <c r="J85" s="1518"/>
      <c r="K85" s="1518"/>
      <c r="L85" s="1518"/>
      <c r="M85" s="1518"/>
      <c r="N85" s="1518"/>
      <c r="O85" s="1518"/>
      <c r="P85" s="1518"/>
      <c r="Q85" s="1518"/>
      <c r="R85" s="1518"/>
      <c r="S85" s="1518"/>
    </row>
    <row r="86" spans="1:19">
      <c r="A86" s="1522"/>
      <c r="B86" s="1518"/>
      <c r="C86" s="1518"/>
      <c r="D86" s="1518"/>
      <c r="E86" s="1518"/>
      <c r="F86" s="1518"/>
      <c r="G86" s="1518"/>
      <c r="H86" s="1518"/>
      <c r="I86" s="1518"/>
      <c r="J86" s="1518"/>
      <c r="K86" s="1518"/>
      <c r="L86" s="1518"/>
      <c r="M86" s="1518"/>
      <c r="N86" s="1518"/>
      <c r="O86" s="1518"/>
      <c r="P86" s="1518"/>
      <c r="Q86" s="1518"/>
      <c r="R86" s="1518"/>
      <c r="S86" s="1518"/>
    </row>
    <row r="87" spans="1:19">
      <c r="A87" s="1522"/>
      <c r="B87" s="1518"/>
      <c r="C87" s="1518"/>
      <c r="D87" s="1518"/>
      <c r="E87" s="1518"/>
      <c r="F87" s="1518"/>
      <c r="G87" s="1518"/>
      <c r="H87" s="1518"/>
      <c r="I87" s="1518"/>
      <c r="J87" s="1518"/>
      <c r="K87" s="1518"/>
      <c r="L87" s="1518"/>
      <c r="M87" s="1518"/>
      <c r="N87" s="1518"/>
      <c r="O87" s="1518"/>
      <c r="P87" s="1518"/>
      <c r="Q87" s="1518"/>
      <c r="R87" s="1518"/>
      <c r="S87" s="1518"/>
    </row>
    <row r="88" spans="1:19">
      <c r="A88" s="1522"/>
      <c r="B88" s="1518"/>
      <c r="C88" s="1518"/>
      <c r="D88" s="1518"/>
      <c r="E88" s="1518"/>
      <c r="F88" s="1518"/>
      <c r="G88" s="1518"/>
      <c r="H88" s="1518"/>
      <c r="I88" s="1518"/>
      <c r="J88" s="1518"/>
      <c r="K88" s="1518"/>
      <c r="L88" s="1518"/>
      <c r="M88" s="1518"/>
      <c r="N88" s="1518"/>
      <c r="O88" s="1518"/>
      <c r="P88" s="1518"/>
      <c r="Q88" s="1518"/>
      <c r="R88" s="1518"/>
      <c r="S88" s="1518"/>
    </row>
    <row r="89" spans="1:19">
      <c r="A89" s="1522"/>
      <c r="B89" s="1518"/>
      <c r="C89" s="1518"/>
      <c r="D89" s="1518"/>
      <c r="E89" s="1518"/>
      <c r="F89" s="1518"/>
      <c r="G89" s="1518"/>
      <c r="H89" s="1518"/>
      <c r="I89" s="1518"/>
      <c r="J89" s="1518"/>
      <c r="K89" s="1518"/>
      <c r="L89" s="1518"/>
      <c r="M89" s="1518"/>
      <c r="N89" s="1518"/>
      <c r="O89" s="1518"/>
      <c r="P89" s="1518"/>
      <c r="Q89" s="1518"/>
      <c r="R89" s="1518"/>
      <c r="S89" s="1518"/>
    </row>
    <row r="90" spans="1:19">
      <c r="A90" s="1522"/>
      <c r="B90" s="1518"/>
      <c r="C90" s="1518"/>
      <c r="D90" s="1518"/>
      <c r="E90" s="1518"/>
      <c r="F90" s="1518"/>
      <c r="G90" s="1518"/>
      <c r="H90" s="1518"/>
      <c r="I90" s="1518"/>
      <c r="J90" s="1518"/>
      <c r="K90" s="1518"/>
      <c r="L90" s="1518"/>
      <c r="M90" s="1518"/>
      <c r="N90" s="1518"/>
      <c r="O90" s="1518"/>
      <c r="P90" s="1518"/>
      <c r="Q90" s="1518"/>
      <c r="R90" s="1518"/>
      <c r="S90" s="1518"/>
    </row>
    <row r="91" spans="1:19">
      <c r="A91" s="1522"/>
      <c r="B91" s="1518"/>
      <c r="C91" s="1518"/>
      <c r="D91" s="1518"/>
      <c r="E91" s="1518"/>
      <c r="F91" s="1518"/>
      <c r="G91" s="1518"/>
      <c r="H91" s="1518"/>
      <c r="I91" s="1518"/>
      <c r="J91" s="1518"/>
      <c r="K91" s="1518"/>
      <c r="L91" s="1518"/>
      <c r="M91" s="1518"/>
      <c r="N91" s="1518"/>
      <c r="O91" s="1518"/>
      <c r="P91" s="1518"/>
      <c r="Q91" s="1518"/>
      <c r="R91" s="1518"/>
      <c r="S91" s="1518"/>
    </row>
    <row r="92" spans="1:19">
      <c r="A92" s="1522"/>
      <c r="B92" s="1518"/>
      <c r="C92" s="1518"/>
      <c r="D92" s="1518"/>
      <c r="E92" s="1518"/>
      <c r="F92" s="1518"/>
      <c r="G92" s="1518"/>
      <c r="H92" s="1518"/>
      <c r="I92" s="1518"/>
      <c r="J92" s="1518"/>
      <c r="K92" s="1518"/>
      <c r="L92" s="1518"/>
      <c r="M92" s="1518"/>
      <c r="N92" s="1518"/>
      <c r="O92" s="1518"/>
      <c r="P92" s="1518"/>
      <c r="Q92" s="1518"/>
      <c r="R92" s="1518"/>
      <c r="S92" s="1518"/>
    </row>
    <row r="93" spans="1:19">
      <c r="A93" s="1522"/>
      <c r="B93" s="1518"/>
      <c r="C93" s="1518"/>
      <c r="D93" s="1518"/>
      <c r="E93" s="1518"/>
      <c r="F93" s="1518"/>
      <c r="G93" s="1518"/>
      <c r="H93" s="1518"/>
      <c r="I93" s="1518"/>
      <c r="J93" s="1518"/>
      <c r="K93" s="1518"/>
      <c r="L93" s="1518"/>
      <c r="M93" s="1518"/>
      <c r="N93" s="1518"/>
      <c r="O93" s="1518"/>
      <c r="P93" s="1518"/>
      <c r="Q93" s="1518"/>
      <c r="R93" s="1518"/>
      <c r="S93" s="1518"/>
    </row>
    <row r="94" spans="1:19">
      <c r="A94" s="1522"/>
      <c r="B94" s="1518"/>
      <c r="C94" s="1518"/>
      <c r="D94" s="1518"/>
      <c r="E94" s="1518"/>
      <c r="F94" s="1518"/>
      <c r="G94" s="1518"/>
      <c r="H94" s="1518"/>
      <c r="I94" s="1518"/>
      <c r="J94" s="1518"/>
      <c r="K94" s="1518"/>
      <c r="L94" s="1518"/>
      <c r="M94" s="1518"/>
      <c r="N94" s="1518"/>
      <c r="O94" s="1518"/>
      <c r="P94" s="1518"/>
      <c r="Q94" s="1518"/>
      <c r="R94" s="1518"/>
      <c r="S94" s="1518"/>
    </row>
    <row r="95" spans="1:19">
      <c r="A95" s="1522"/>
      <c r="B95" s="1518"/>
      <c r="C95" s="1518"/>
      <c r="D95" s="1518"/>
      <c r="E95" s="1518"/>
      <c r="F95" s="1518"/>
      <c r="G95" s="1518"/>
      <c r="H95" s="1518"/>
      <c r="I95" s="1518"/>
      <c r="J95" s="1518"/>
      <c r="K95" s="1518"/>
      <c r="L95" s="1518"/>
      <c r="M95" s="1518"/>
      <c r="N95" s="1518"/>
      <c r="O95" s="1518"/>
      <c r="P95" s="1518"/>
      <c r="Q95" s="1518"/>
      <c r="R95" s="1518"/>
      <c r="S95" s="1518"/>
    </row>
    <row r="96" spans="1:19">
      <c r="A96" s="1522"/>
      <c r="B96" s="1518"/>
      <c r="C96" s="1518"/>
      <c r="D96" s="1518"/>
      <c r="E96" s="1518"/>
      <c r="F96" s="1518"/>
      <c r="G96" s="1518"/>
      <c r="H96" s="1518"/>
      <c r="I96" s="1518"/>
      <c r="J96" s="1518"/>
      <c r="K96" s="1518"/>
      <c r="L96" s="1518"/>
      <c r="M96" s="1518"/>
      <c r="N96" s="1518"/>
      <c r="O96" s="1518"/>
      <c r="P96" s="1518"/>
      <c r="Q96" s="1518"/>
      <c r="R96" s="1518"/>
      <c r="S96" s="1518"/>
    </row>
  </sheetData>
  <mergeCells count="8">
    <mergeCell ref="B1:S1"/>
    <mergeCell ref="B2:S2"/>
    <mergeCell ref="B3:S3"/>
    <mergeCell ref="B4:P4"/>
    <mergeCell ref="A41:O41"/>
    <mergeCell ref="A42:O42"/>
    <mergeCell ref="A43:R43"/>
    <mergeCell ref="A44:S44"/>
  </mergeCells>
  <hyperlinks>
    <hyperlink ref="R4" location="价格目录!A1" display="返回目录"/>
  </hyperlinks>
  <pageMargins left="0.699305555555556" right="0.699305555555556" top="0.75" bottom="0.75" header="0.3" footer="0.3"/>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N97"/>
  <sheetViews>
    <sheetView topLeftCell="A61" workbookViewId="0">
      <selection activeCell="O92" sqref="O92"/>
    </sheetView>
  </sheetViews>
  <sheetFormatPr defaultColWidth="9" defaultRowHeight="14.25"/>
  <cols>
    <col min="7" max="7" width="13" customWidth="1"/>
    <col min="8" max="8" width="12.25" customWidth="1"/>
  </cols>
  <sheetData>
    <row r="1" ht="31.5" spans="1:14">
      <c r="A1" s="1348"/>
      <c r="B1" s="1349" t="s">
        <v>95</v>
      </c>
      <c r="C1" s="1349"/>
      <c r="D1" s="1349"/>
      <c r="E1" s="1349"/>
      <c r="F1" s="1349"/>
      <c r="G1" s="1349"/>
      <c r="H1" s="1349"/>
      <c r="I1" s="1349"/>
      <c r="J1" s="1349"/>
      <c r="K1" s="1349"/>
      <c r="L1" s="1349"/>
      <c r="M1" s="1349"/>
      <c r="N1" s="1349"/>
    </row>
    <row r="2" ht="18.75" spans="1:14">
      <c r="A2" s="1348"/>
      <c r="B2" s="1350" t="s">
        <v>216</v>
      </c>
      <c r="C2" s="1350"/>
      <c r="D2" s="1350"/>
      <c r="E2" s="1350"/>
      <c r="F2" s="1350"/>
      <c r="G2" s="1350"/>
      <c r="H2" s="1350"/>
      <c r="I2" s="1350"/>
      <c r="J2" s="1350"/>
      <c r="K2" s="1350"/>
      <c r="L2" s="1350"/>
      <c r="M2" s="1350"/>
      <c r="N2" s="1350"/>
    </row>
    <row r="3" ht="18.75" spans="1:14">
      <c r="A3" s="1348"/>
      <c r="B3" s="1350"/>
      <c r="C3" s="1350"/>
      <c r="D3" s="1350"/>
      <c r="E3" s="1350"/>
      <c r="F3" s="1350"/>
      <c r="G3" s="1350"/>
      <c r="H3" s="1350"/>
      <c r="I3" s="1350"/>
      <c r="J3" s="1350"/>
      <c r="K3" s="1350"/>
      <c r="L3" s="1350"/>
      <c r="M3" s="1350"/>
      <c r="N3" s="1350"/>
    </row>
    <row r="4" spans="1:14">
      <c r="A4" s="1348"/>
      <c r="B4" s="1351" t="s">
        <v>217</v>
      </c>
      <c r="C4" s="1351"/>
      <c r="D4" s="1351"/>
      <c r="E4" s="1351"/>
      <c r="F4" s="1351"/>
      <c r="G4" s="1351"/>
      <c r="H4" s="1351"/>
      <c r="I4" s="1351"/>
      <c r="J4" s="1351"/>
      <c r="K4" s="1351"/>
      <c r="L4" s="1351"/>
      <c r="M4" s="1351"/>
      <c r="N4" s="1351"/>
    </row>
    <row r="5" ht="35.25" spans="1:14">
      <c r="A5" s="1475"/>
      <c r="B5" s="1476"/>
      <c r="C5" s="1476"/>
      <c r="D5" s="1476"/>
      <c r="E5" s="1476"/>
      <c r="F5" s="1477" t="s">
        <v>773</v>
      </c>
      <c r="G5" s="1476"/>
      <c r="H5" s="1476"/>
      <c r="I5" s="1476"/>
      <c r="J5" s="1476"/>
      <c r="K5" s="1476"/>
      <c r="L5" s="1476"/>
      <c r="M5" s="1351"/>
      <c r="N5" s="1487"/>
    </row>
    <row r="6" ht="22.5" spans="1:14">
      <c r="A6" s="1475"/>
      <c r="B6" s="1476"/>
      <c r="C6" s="1476"/>
      <c r="D6" s="1478"/>
      <c r="E6" s="1478" t="s">
        <v>774</v>
      </c>
      <c r="F6" s="1479"/>
      <c r="G6" s="1478"/>
      <c r="H6" s="1476"/>
      <c r="I6" s="1476"/>
      <c r="J6" s="1476"/>
      <c r="K6" s="1476"/>
      <c r="L6" s="1476"/>
      <c r="M6" s="1488" t="s">
        <v>99</v>
      </c>
      <c r="N6" s="1351"/>
    </row>
    <row r="7" spans="1:14">
      <c r="A7" s="1480" t="s">
        <v>775</v>
      </c>
      <c r="B7" s="1481" t="s">
        <v>776</v>
      </c>
      <c r="C7" s="1482" t="s">
        <v>777</v>
      </c>
      <c r="D7" s="1482" t="s">
        <v>778</v>
      </c>
      <c r="E7" s="1482" t="s">
        <v>779</v>
      </c>
      <c r="F7" s="1482" t="s">
        <v>780</v>
      </c>
      <c r="G7" s="1483" t="s">
        <v>781</v>
      </c>
      <c r="H7" s="1483" t="s">
        <v>782</v>
      </c>
      <c r="I7" s="1482" t="s">
        <v>783</v>
      </c>
      <c r="J7" s="1482" t="s">
        <v>784</v>
      </c>
      <c r="K7" s="1489" t="s">
        <v>785</v>
      </c>
      <c r="L7" s="1490" t="s">
        <v>786</v>
      </c>
      <c r="M7" s="1415"/>
      <c r="N7" s="1415"/>
    </row>
    <row r="8" ht="15" spans="1:14">
      <c r="A8" s="1484" t="s">
        <v>787</v>
      </c>
      <c r="B8" s="82">
        <v>67.4928288</v>
      </c>
      <c r="C8" s="82">
        <v>73.9661976</v>
      </c>
      <c r="D8" s="82">
        <v>76.1947344</v>
      </c>
      <c r="E8" s="82">
        <v>91.3700088</v>
      </c>
      <c r="F8" s="82">
        <v>119.3616592</v>
      </c>
      <c r="G8" s="82">
        <v>108.77382</v>
      </c>
      <c r="H8" s="82">
        <v>108.77382</v>
      </c>
      <c r="I8" s="82">
        <v>108.77382</v>
      </c>
      <c r="J8" s="82">
        <v>141.4590264</v>
      </c>
      <c r="K8" s="82">
        <v>206.6171976</v>
      </c>
      <c r="L8" s="82">
        <v>107.712612</v>
      </c>
      <c r="M8" s="1415"/>
      <c r="N8" s="1415"/>
    </row>
    <row r="9" ht="15" spans="1:14">
      <c r="A9" s="1484" t="s">
        <v>788</v>
      </c>
      <c r="B9" s="82">
        <v>74.3906808</v>
      </c>
      <c r="C9" s="82">
        <v>84.5782776</v>
      </c>
      <c r="D9" s="82">
        <v>87.4435392</v>
      </c>
      <c r="E9" s="82">
        <v>107.712612</v>
      </c>
      <c r="F9" s="82">
        <v>133.7042624</v>
      </c>
      <c r="G9" s="82">
        <v>123.9490944</v>
      </c>
      <c r="H9" s="82">
        <v>127.5572016</v>
      </c>
      <c r="I9" s="82">
        <v>128.0878056</v>
      </c>
      <c r="J9" s="82">
        <v>164.8056024</v>
      </c>
      <c r="K9" s="82">
        <v>258.6163896</v>
      </c>
      <c r="L9" s="82">
        <v>130.2102216</v>
      </c>
      <c r="M9" s="1415"/>
      <c r="N9" s="1415"/>
    </row>
    <row r="10" ht="15" spans="1:14">
      <c r="A10" s="1484" t="s">
        <v>789</v>
      </c>
      <c r="B10" s="82">
        <v>81.2885328</v>
      </c>
      <c r="C10" s="82">
        <v>94.3413912</v>
      </c>
      <c r="D10" s="82">
        <v>98.692344</v>
      </c>
      <c r="E10" s="82">
        <v>125.9653896</v>
      </c>
      <c r="F10" s="82">
        <v>159.487644</v>
      </c>
      <c r="G10" s="82">
        <v>140.2916976</v>
      </c>
      <c r="H10" s="82">
        <v>146.3405832</v>
      </c>
      <c r="I10" s="82">
        <v>147.4017912</v>
      </c>
      <c r="J10" s="82">
        <v>188.1521784</v>
      </c>
      <c r="K10" s="82">
        <v>310.6155816</v>
      </c>
      <c r="L10" s="82">
        <v>152.7078312</v>
      </c>
      <c r="M10" s="1415"/>
      <c r="N10" s="1415"/>
    </row>
    <row r="11" ht="15" spans="1:14">
      <c r="A11" s="1485" t="s">
        <v>790</v>
      </c>
      <c r="B11" s="82">
        <v>68.868154368</v>
      </c>
      <c r="C11" s="82">
        <v>75.184464384</v>
      </c>
      <c r="D11" s="82">
        <v>78.342619392</v>
      </c>
      <c r="E11" s="82">
        <v>99.227192832</v>
      </c>
      <c r="F11" s="82">
        <v>118.9228672</v>
      </c>
      <c r="G11" s="82">
        <v>112.776696576</v>
      </c>
      <c r="H11" s="82">
        <v>115.527347712</v>
      </c>
      <c r="I11" s="82">
        <v>153.628959744</v>
      </c>
      <c r="J11" s="82">
        <v>167.178463488</v>
      </c>
      <c r="K11" s="82">
        <v>254.588044032</v>
      </c>
      <c r="L11" s="82">
        <v>144.460122624</v>
      </c>
      <c r="M11" s="1415"/>
      <c r="N11" s="1415"/>
    </row>
    <row r="12" ht="15" spans="1:14">
      <c r="A12" s="1486">
        <v>1</v>
      </c>
      <c r="B12" s="82">
        <v>75.082588416</v>
      </c>
      <c r="C12" s="82">
        <v>84.55705344</v>
      </c>
      <c r="D12" s="82">
        <v>88.530216192</v>
      </c>
      <c r="E12" s="82">
        <v>115.425471744</v>
      </c>
      <c r="F12" s="82">
        <v>135.130525952</v>
      </c>
      <c r="G12" s="82">
        <v>126.631828224</v>
      </c>
      <c r="H12" s="82">
        <v>129.8918592</v>
      </c>
      <c r="I12" s="82">
        <v>171.15162624</v>
      </c>
      <c r="J12" s="82">
        <v>190.100556288</v>
      </c>
      <c r="K12" s="82">
        <v>309.70294272</v>
      </c>
      <c r="L12" s="82">
        <v>161.677161216</v>
      </c>
      <c r="M12" s="1415"/>
      <c r="N12" s="1415"/>
    </row>
    <row r="13" ht="15" spans="1:14">
      <c r="A13" s="1485">
        <v>1.5</v>
      </c>
      <c r="B13" s="82">
        <v>81.297022464</v>
      </c>
      <c r="C13" s="82">
        <v>93.929642496</v>
      </c>
      <c r="D13" s="82">
        <v>98.717812992</v>
      </c>
      <c r="E13" s="82">
        <v>131.623750656</v>
      </c>
      <c r="F13" s="82">
        <v>154.338184704</v>
      </c>
      <c r="G13" s="82">
        <v>140.486959872</v>
      </c>
      <c r="H13" s="82">
        <v>144.256370688</v>
      </c>
      <c r="I13" s="82">
        <v>188.674292736</v>
      </c>
      <c r="J13" s="82">
        <v>213.022649088</v>
      </c>
      <c r="K13" s="82">
        <v>364.817841408</v>
      </c>
      <c r="L13" s="82">
        <v>178.894199808</v>
      </c>
      <c r="M13" s="1415"/>
      <c r="N13" s="1415"/>
    </row>
    <row r="14" ht="15" spans="1:14">
      <c r="A14" s="1486">
        <v>2</v>
      </c>
      <c r="B14" s="82">
        <v>87.511456512</v>
      </c>
      <c r="C14" s="82">
        <v>103.302231552</v>
      </c>
      <c r="D14" s="82">
        <v>108.905409792</v>
      </c>
      <c r="E14" s="82">
        <v>147.822029568</v>
      </c>
      <c r="F14" s="82">
        <v>176.545843456</v>
      </c>
      <c r="G14" s="82">
        <v>154.34209152</v>
      </c>
      <c r="H14" s="82">
        <v>158.620882176</v>
      </c>
      <c r="I14" s="82">
        <v>206.196959232</v>
      </c>
      <c r="J14" s="82">
        <v>235.944741888</v>
      </c>
      <c r="K14" s="82">
        <v>419.932740096</v>
      </c>
      <c r="L14" s="82">
        <v>196.1112384</v>
      </c>
      <c r="M14" s="1415"/>
      <c r="N14" s="1415"/>
    </row>
    <row r="15" ht="15" spans="1:14">
      <c r="A15" s="1485">
        <v>2.5</v>
      </c>
      <c r="B15" s="82">
        <v>93.72589056</v>
      </c>
      <c r="C15" s="82">
        <v>112.674820608</v>
      </c>
      <c r="D15" s="82">
        <v>119.093006592</v>
      </c>
      <c r="E15" s="82">
        <v>164.02030848</v>
      </c>
      <c r="F15" s="82">
        <v>198.753502208</v>
      </c>
      <c r="G15" s="82">
        <v>168.197223168</v>
      </c>
      <c r="H15" s="82">
        <v>172.985393664</v>
      </c>
      <c r="I15" s="82">
        <v>223.719625728</v>
      </c>
      <c r="J15" s="82">
        <v>258.866834688</v>
      </c>
      <c r="K15" s="82">
        <v>475.047638784</v>
      </c>
      <c r="L15" s="82">
        <v>213.328276992</v>
      </c>
      <c r="M15" s="1415"/>
      <c r="N15" s="1415"/>
    </row>
    <row r="16" ht="15" spans="1:14">
      <c r="A16" s="1486">
        <v>3</v>
      </c>
      <c r="B16" s="82">
        <v>105.034123008</v>
      </c>
      <c r="C16" s="82">
        <v>129.38247936</v>
      </c>
      <c r="D16" s="82">
        <v>135.800665344</v>
      </c>
      <c r="E16" s="82">
        <v>183.88612224</v>
      </c>
      <c r="F16" s="82">
        <v>227.175595008</v>
      </c>
      <c r="G16" s="82">
        <v>194.277470976</v>
      </c>
      <c r="H16" s="82">
        <v>199.065641472</v>
      </c>
      <c r="I16" s="82">
        <v>253.263656448</v>
      </c>
      <c r="J16" s="82">
        <v>291.772772352</v>
      </c>
      <c r="K16" s="82">
        <v>575.5992192</v>
      </c>
      <c r="L16" s="82">
        <v>242.770431744</v>
      </c>
      <c r="M16" s="1415"/>
      <c r="N16" s="1415"/>
    </row>
    <row r="17" ht="15" spans="1:14">
      <c r="A17" s="1485">
        <v>3.5</v>
      </c>
      <c r="B17" s="82">
        <v>116.342355456</v>
      </c>
      <c r="C17" s="82">
        <v>146.090138112</v>
      </c>
      <c r="D17" s="82">
        <v>152.508324096</v>
      </c>
      <c r="E17" s="82">
        <v>203.751936</v>
      </c>
      <c r="F17" s="82">
        <v>255.597687808</v>
      </c>
      <c r="G17" s="82">
        <v>220.357718784</v>
      </c>
      <c r="H17" s="82">
        <v>225.14588928</v>
      </c>
      <c r="I17" s="82">
        <v>282.807687168</v>
      </c>
      <c r="J17" s="82">
        <v>324.678710016</v>
      </c>
      <c r="K17" s="82">
        <v>676.150799616</v>
      </c>
      <c r="L17" s="82">
        <v>272.212586496</v>
      </c>
      <c r="M17" s="1415"/>
      <c r="N17" s="1415"/>
    </row>
    <row r="18" ht="15" spans="1:14">
      <c r="A18" s="1486">
        <v>4</v>
      </c>
      <c r="B18" s="82">
        <v>127.650587904</v>
      </c>
      <c r="C18" s="82">
        <v>162.797796864</v>
      </c>
      <c r="D18" s="82">
        <v>169.215982848</v>
      </c>
      <c r="E18" s="82">
        <v>223.61774976</v>
      </c>
      <c r="F18" s="82">
        <v>284.019780608</v>
      </c>
      <c r="G18" s="82">
        <v>246.437966592</v>
      </c>
      <c r="H18" s="82">
        <v>251.226137088</v>
      </c>
      <c r="I18" s="82">
        <v>312.351717888</v>
      </c>
      <c r="J18" s="82">
        <v>357.58464768</v>
      </c>
      <c r="K18" s="82">
        <v>776.702380032</v>
      </c>
      <c r="L18" s="82">
        <v>301.654741248</v>
      </c>
      <c r="M18" s="1415"/>
      <c r="N18" s="1415"/>
    </row>
    <row r="19" ht="15" spans="1:14">
      <c r="A19" s="1485">
        <v>4.5</v>
      </c>
      <c r="B19" s="82">
        <v>138.958820352</v>
      </c>
      <c r="C19" s="82">
        <v>179.505455616</v>
      </c>
      <c r="D19" s="82">
        <v>185.9236416</v>
      </c>
      <c r="E19" s="82">
        <v>243.48356352</v>
      </c>
      <c r="F19" s="82">
        <v>312.441873408</v>
      </c>
      <c r="G19" s="82">
        <v>272.5182144</v>
      </c>
      <c r="H19" s="82">
        <v>277.306384896</v>
      </c>
      <c r="I19" s="82">
        <v>341.895748608</v>
      </c>
      <c r="J19" s="82">
        <v>390.490585344</v>
      </c>
      <c r="K19" s="82">
        <v>877.253960448</v>
      </c>
      <c r="L19" s="82">
        <v>331.096896</v>
      </c>
      <c r="M19" s="1415"/>
      <c r="N19" s="1415"/>
    </row>
    <row r="20" ht="15" spans="1:14">
      <c r="A20" s="1486">
        <v>5</v>
      </c>
      <c r="B20" s="82">
        <v>150.2670528</v>
      </c>
      <c r="C20" s="82">
        <v>196.213114368</v>
      </c>
      <c r="D20" s="82">
        <v>202.631300352</v>
      </c>
      <c r="E20" s="82">
        <v>263.34937728</v>
      </c>
      <c r="F20" s="82">
        <v>340.863966208</v>
      </c>
      <c r="G20" s="82">
        <v>298.598462208</v>
      </c>
      <c r="H20" s="82">
        <v>303.386632704</v>
      </c>
      <c r="I20" s="82">
        <v>371.439779328</v>
      </c>
      <c r="J20" s="82">
        <v>423.396523008</v>
      </c>
      <c r="K20" s="82">
        <v>977.805540864</v>
      </c>
      <c r="L20" s="82">
        <v>360.539050752</v>
      </c>
      <c r="M20" s="1415"/>
      <c r="N20" s="1415"/>
    </row>
    <row r="21" ht="15" spans="1:14">
      <c r="A21" s="1485">
        <v>5.5</v>
      </c>
      <c r="B21" s="82">
        <v>161.065905408</v>
      </c>
      <c r="C21" s="82">
        <v>204.566943744</v>
      </c>
      <c r="D21" s="82">
        <v>211.290757632</v>
      </c>
      <c r="E21" s="82">
        <v>281.075795712</v>
      </c>
      <c r="F21" s="82">
        <v>364.396012544</v>
      </c>
      <c r="G21" s="82">
        <v>315.30612096</v>
      </c>
      <c r="H21" s="82">
        <v>320.9092992</v>
      </c>
      <c r="I21" s="82">
        <v>390.286833408</v>
      </c>
      <c r="J21" s="82">
        <v>444.077344512</v>
      </c>
      <c r="K21" s="82">
        <v>1022.529090816</v>
      </c>
      <c r="L21" s="82">
        <v>381.52550016</v>
      </c>
      <c r="M21" s="1415"/>
      <c r="N21" s="1415"/>
    </row>
    <row r="22" ht="15" spans="1:14">
      <c r="A22" s="1486">
        <v>6</v>
      </c>
      <c r="B22" s="82">
        <v>171.864758016</v>
      </c>
      <c r="C22" s="82">
        <v>212.92077312</v>
      </c>
      <c r="D22" s="82">
        <v>219.950214912</v>
      </c>
      <c r="E22" s="82">
        <v>298.802214144</v>
      </c>
      <c r="F22" s="82">
        <v>387.92805888</v>
      </c>
      <c r="G22" s="82">
        <v>332.013779712</v>
      </c>
      <c r="H22" s="82">
        <v>338.431965696</v>
      </c>
      <c r="I22" s="82">
        <v>409.133887488</v>
      </c>
      <c r="J22" s="82">
        <v>464.758166016</v>
      </c>
      <c r="K22" s="82">
        <v>1067.252640768</v>
      </c>
      <c r="L22" s="82">
        <v>402.511949568</v>
      </c>
      <c r="M22" s="1415"/>
      <c r="N22" s="1415"/>
    </row>
    <row r="23" ht="15" spans="1:14">
      <c r="A23" s="1485">
        <v>6.5</v>
      </c>
      <c r="B23" s="82">
        <v>182.663610624</v>
      </c>
      <c r="C23" s="82">
        <v>221.274602496</v>
      </c>
      <c r="D23" s="82">
        <v>228.609672192</v>
      </c>
      <c r="E23" s="82">
        <v>316.528632576</v>
      </c>
      <c r="F23" s="82">
        <v>411.460105216</v>
      </c>
      <c r="G23" s="82">
        <v>348.721438464</v>
      </c>
      <c r="H23" s="82">
        <v>355.954632192</v>
      </c>
      <c r="I23" s="82">
        <v>427.980941568</v>
      </c>
      <c r="J23" s="82">
        <v>485.43898752</v>
      </c>
      <c r="K23" s="82">
        <v>1111.97619072</v>
      </c>
      <c r="L23" s="82">
        <v>423.498398976</v>
      </c>
      <c r="M23" s="1415"/>
      <c r="N23" s="1415"/>
    </row>
    <row r="24" ht="15" spans="1:14">
      <c r="A24" s="1486">
        <v>7</v>
      </c>
      <c r="B24" s="82">
        <v>193.462463232</v>
      </c>
      <c r="C24" s="82">
        <v>229.628431872</v>
      </c>
      <c r="D24" s="82">
        <v>237.269129472</v>
      </c>
      <c r="E24" s="82">
        <v>334.255051008</v>
      </c>
      <c r="F24" s="82">
        <v>434.992151552</v>
      </c>
      <c r="G24" s="82">
        <v>365.429097216</v>
      </c>
      <c r="H24" s="82">
        <v>373.477298688</v>
      </c>
      <c r="I24" s="82">
        <v>446.827995648</v>
      </c>
      <c r="J24" s="82">
        <v>506.119809024</v>
      </c>
      <c r="K24" s="82">
        <v>1156.699740672</v>
      </c>
      <c r="L24" s="82">
        <v>444.484848384</v>
      </c>
      <c r="M24" s="1415"/>
      <c r="N24" s="1415"/>
    </row>
    <row r="25" ht="15" spans="1:14">
      <c r="A25" s="1485">
        <v>7.5</v>
      </c>
      <c r="B25" s="82">
        <v>204.26131584</v>
      </c>
      <c r="C25" s="82">
        <v>237.982261248</v>
      </c>
      <c r="D25" s="82">
        <v>245.928586752</v>
      </c>
      <c r="E25" s="82">
        <v>351.98146944</v>
      </c>
      <c r="F25" s="82">
        <v>458.524197888</v>
      </c>
      <c r="G25" s="82">
        <v>382.136755968</v>
      </c>
      <c r="H25" s="82">
        <v>390.999965184</v>
      </c>
      <c r="I25" s="82">
        <v>465.675049728</v>
      </c>
      <c r="J25" s="82">
        <v>526.800630528</v>
      </c>
      <c r="K25" s="82">
        <v>1201.423290624</v>
      </c>
      <c r="L25" s="82">
        <v>465.471297792</v>
      </c>
      <c r="M25" s="1415"/>
      <c r="N25" s="1415"/>
    </row>
    <row r="26" ht="15" spans="1:14">
      <c r="A26" s="1486">
        <v>8</v>
      </c>
      <c r="B26" s="82">
        <v>215.060168448</v>
      </c>
      <c r="C26" s="82">
        <v>246.336090624</v>
      </c>
      <c r="D26" s="82">
        <v>254.588044032</v>
      </c>
      <c r="E26" s="82">
        <v>369.707887872</v>
      </c>
      <c r="F26" s="82">
        <v>482.056244224</v>
      </c>
      <c r="G26" s="82">
        <v>398.84441472</v>
      </c>
      <c r="H26" s="82">
        <v>408.52263168</v>
      </c>
      <c r="I26" s="82">
        <v>484.522103808</v>
      </c>
      <c r="J26" s="82">
        <v>547.481452032</v>
      </c>
      <c r="K26" s="82">
        <v>1246.146840576</v>
      </c>
      <c r="L26" s="82">
        <v>486.4577472</v>
      </c>
      <c r="M26" s="1415"/>
      <c r="N26" s="1415"/>
    </row>
    <row r="27" ht="15" spans="1:14">
      <c r="A27" s="1485">
        <v>8.5</v>
      </c>
      <c r="B27" s="82">
        <v>225.859021056</v>
      </c>
      <c r="C27" s="82">
        <v>254.68992</v>
      </c>
      <c r="D27" s="82">
        <v>263.247501312</v>
      </c>
      <c r="E27" s="82">
        <v>387.434306304</v>
      </c>
      <c r="F27" s="82">
        <v>505.58829056</v>
      </c>
      <c r="G27" s="82">
        <v>415.552073472</v>
      </c>
      <c r="H27" s="82">
        <v>426.045298176</v>
      </c>
      <c r="I27" s="82">
        <v>503.369157888</v>
      </c>
      <c r="J27" s="82">
        <v>568.162273536</v>
      </c>
      <c r="K27" s="82">
        <v>1290.870390528</v>
      </c>
      <c r="L27" s="82">
        <v>507.444196608</v>
      </c>
      <c r="M27" s="1415"/>
      <c r="N27" s="1415"/>
    </row>
    <row r="28" ht="15" spans="1:14">
      <c r="A28" s="1486">
        <v>9</v>
      </c>
      <c r="B28" s="82">
        <v>236.657873664</v>
      </c>
      <c r="C28" s="82">
        <v>263.043749376</v>
      </c>
      <c r="D28" s="82">
        <v>271.906958592</v>
      </c>
      <c r="E28" s="82">
        <v>405.160724736</v>
      </c>
      <c r="F28" s="82">
        <v>529.120336896</v>
      </c>
      <c r="G28" s="82">
        <v>432.259732224</v>
      </c>
      <c r="H28" s="82">
        <v>443.567964672</v>
      </c>
      <c r="I28" s="82">
        <v>522.216211968</v>
      </c>
      <c r="J28" s="82">
        <v>588.84309504</v>
      </c>
      <c r="K28" s="82">
        <v>1335.59394048</v>
      </c>
      <c r="L28" s="82">
        <v>528.430646016</v>
      </c>
      <c r="M28" s="1415"/>
      <c r="N28" s="1415"/>
    </row>
    <row r="29" ht="15" spans="1:14">
      <c r="A29" s="1485">
        <v>9.5</v>
      </c>
      <c r="B29" s="82">
        <v>247.456726272</v>
      </c>
      <c r="C29" s="82">
        <v>271.397578752</v>
      </c>
      <c r="D29" s="82">
        <v>280.566415872</v>
      </c>
      <c r="E29" s="82">
        <v>422.887143168</v>
      </c>
      <c r="F29" s="82">
        <v>552.652383232</v>
      </c>
      <c r="G29" s="82">
        <v>448.967390976</v>
      </c>
      <c r="H29" s="82">
        <v>461.090631168</v>
      </c>
      <c r="I29" s="82">
        <v>541.063266048</v>
      </c>
      <c r="J29" s="82">
        <v>609.523916544</v>
      </c>
      <c r="K29" s="82">
        <v>1380.317490432</v>
      </c>
      <c r="L29" s="82">
        <v>549.417095424</v>
      </c>
      <c r="M29" s="1415"/>
      <c r="N29" s="1415"/>
    </row>
    <row r="30" ht="15" spans="1:14">
      <c r="A30" s="1486">
        <v>10</v>
      </c>
      <c r="B30" s="82">
        <v>258.25557888</v>
      </c>
      <c r="C30" s="82">
        <v>279.751408128</v>
      </c>
      <c r="D30" s="82">
        <v>289.225873152</v>
      </c>
      <c r="E30" s="82">
        <v>440.6135616</v>
      </c>
      <c r="F30" s="82">
        <v>576.184429568</v>
      </c>
      <c r="G30" s="82">
        <v>465.675049728</v>
      </c>
      <c r="H30" s="82">
        <v>478.613297664</v>
      </c>
      <c r="I30" s="82">
        <v>559.910320128</v>
      </c>
      <c r="J30" s="82">
        <v>630.204738048</v>
      </c>
      <c r="K30" s="82">
        <v>1425.041040384</v>
      </c>
      <c r="L30" s="82">
        <v>570.403544832</v>
      </c>
      <c r="M30" s="1415"/>
      <c r="N30" s="1415"/>
    </row>
    <row r="31" ht="15" spans="1:14">
      <c r="A31" s="1485">
        <v>10.5</v>
      </c>
      <c r="B31" s="82">
        <v>265.590648576</v>
      </c>
      <c r="C31" s="82">
        <v>288.105237504</v>
      </c>
      <c r="D31" s="82">
        <v>297.375950592</v>
      </c>
      <c r="E31" s="82">
        <v>453.959313408</v>
      </c>
      <c r="F31" s="82">
        <v>595.539561216</v>
      </c>
      <c r="G31" s="82">
        <v>479.224553472</v>
      </c>
      <c r="H31" s="82">
        <v>492.468429312</v>
      </c>
      <c r="I31" s="82">
        <v>574.478583552</v>
      </c>
      <c r="J31" s="82">
        <v>645.180505344</v>
      </c>
      <c r="K31" s="82">
        <v>1463.652032256</v>
      </c>
      <c r="L31" s="82">
        <v>587.009327616</v>
      </c>
      <c r="M31" s="1415"/>
      <c r="N31" s="1415"/>
    </row>
    <row r="32" ht="15" spans="1:14">
      <c r="A32" s="1486">
        <v>11</v>
      </c>
      <c r="B32" s="82">
        <v>272.925718272</v>
      </c>
      <c r="C32" s="82">
        <v>296.45906688</v>
      </c>
      <c r="D32" s="82">
        <v>305.526028032</v>
      </c>
      <c r="E32" s="82">
        <v>467.305065216</v>
      </c>
      <c r="F32" s="82">
        <v>614.894692864</v>
      </c>
      <c r="G32" s="82">
        <v>492.774057216</v>
      </c>
      <c r="H32" s="82">
        <v>506.32356096</v>
      </c>
      <c r="I32" s="82">
        <v>589.046846976</v>
      </c>
      <c r="J32" s="82">
        <v>660.15627264</v>
      </c>
      <c r="K32" s="82">
        <v>1502.263024128</v>
      </c>
      <c r="L32" s="82">
        <v>603.6151104</v>
      </c>
      <c r="M32" s="1415"/>
      <c r="N32" s="1415"/>
    </row>
    <row r="33" ht="15" spans="1:14">
      <c r="A33" s="1485">
        <v>11.5</v>
      </c>
      <c r="B33" s="82">
        <v>280.260787968</v>
      </c>
      <c r="C33" s="82">
        <v>304.812896256</v>
      </c>
      <c r="D33" s="82">
        <v>313.676105472</v>
      </c>
      <c r="E33" s="82">
        <v>480.650817024</v>
      </c>
      <c r="F33" s="82">
        <v>634.249824512</v>
      </c>
      <c r="G33" s="82">
        <v>506.32356096</v>
      </c>
      <c r="H33" s="82">
        <v>520.178692608</v>
      </c>
      <c r="I33" s="82">
        <v>603.6151104</v>
      </c>
      <c r="J33" s="82">
        <v>675.132039936</v>
      </c>
      <c r="K33" s="82">
        <v>1540.874016</v>
      </c>
      <c r="L33" s="82">
        <v>620.220893184</v>
      </c>
      <c r="M33" s="1415"/>
      <c r="N33" s="1415"/>
    </row>
    <row r="34" ht="15" spans="1:14">
      <c r="A34" s="1486">
        <v>12</v>
      </c>
      <c r="B34" s="82">
        <v>287.595857664</v>
      </c>
      <c r="C34" s="82">
        <v>313.166725632</v>
      </c>
      <c r="D34" s="82">
        <v>321.826182912</v>
      </c>
      <c r="E34" s="82">
        <v>493.996568832</v>
      </c>
      <c r="F34" s="82">
        <v>653.60495616</v>
      </c>
      <c r="G34" s="82">
        <v>519.873064704</v>
      </c>
      <c r="H34" s="82">
        <v>534.033824256</v>
      </c>
      <c r="I34" s="82">
        <v>618.183373824</v>
      </c>
      <c r="J34" s="82">
        <v>690.107807232</v>
      </c>
      <c r="K34" s="82">
        <v>1579.485007872</v>
      </c>
      <c r="L34" s="82">
        <v>636.826675968</v>
      </c>
      <c r="M34" s="1415"/>
      <c r="N34" s="1415"/>
    </row>
    <row r="35" ht="15" spans="1:14">
      <c r="A35" s="1485">
        <v>12.5</v>
      </c>
      <c r="B35" s="82">
        <v>294.93092736</v>
      </c>
      <c r="C35" s="82">
        <v>321.520555008</v>
      </c>
      <c r="D35" s="82">
        <v>329.976260352</v>
      </c>
      <c r="E35" s="82">
        <v>507.34232064</v>
      </c>
      <c r="F35" s="82">
        <v>672.960087808</v>
      </c>
      <c r="G35" s="82">
        <v>533.422568448</v>
      </c>
      <c r="H35" s="82">
        <v>547.888955904</v>
      </c>
      <c r="I35" s="82">
        <v>632.751637248</v>
      </c>
      <c r="J35" s="82">
        <v>705.083574528</v>
      </c>
      <c r="K35" s="82">
        <v>1618.095999744</v>
      </c>
      <c r="L35" s="82">
        <v>653.432458752</v>
      </c>
      <c r="M35" s="1415"/>
      <c r="N35" s="1415"/>
    </row>
    <row r="36" ht="15" spans="1:14">
      <c r="A36" s="1486">
        <v>13</v>
      </c>
      <c r="B36" s="82">
        <v>302.265997056</v>
      </c>
      <c r="C36" s="82">
        <v>329.874384384</v>
      </c>
      <c r="D36" s="82">
        <v>338.126337792</v>
      </c>
      <c r="E36" s="82">
        <v>520.688072448</v>
      </c>
      <c r="F36" s="82">
        <v>692.315219456</v>
      </c>
      <c r="G36" s="82">
        <v>546.972072192</v>
      </c>
      <c r="H36" s="82">
        <v>561.744087552</v>
      </c>
      <c r="I36" s="82">
        <v>647.319900672</v>
      </c>
      <c r="J36" s="82">
        <v>720.059341824</v>
      </c>
      <c r="K36" s="82">
        <v>1656.706991616</v>
      </c>
      <c r="L36" s="82">
        <v>670.038241536</v>
      </c>
      <c r="M36" s="1415"/>
      <c r="N36" s="1415"/>
    </row>
    <row r="37" ht="15" spans="1:14">
      <c r="A37" s="1485">
        <v>13.5</v>
      </c>
      <c r="B37" s="82">
        <v>309.601066752</v>
      </c>
      <c r="C37" s="82">
        <v>338.22821376</v>
      </c>
      <c r="D37" s="82">
        <v>346.276415232</v>
      </c>
      <c r="E37" s="82">
        <v>534.033824256</v>
      </c>
      <c r="F37" s="82">
        <v>711.670351104</v>
      </c>
      <c r="G37" s="82">
        <v>560.521575936</v>
      </c>
      <c r="H37" s="82">
        <v>575.5992192</v>
      </c>
      <c r="I37" s="82">
        <v>661.888164096</v>
      </c>
      <c r="J37" s="82">
        <v>735.03510912</v>
      </c>
      <c r="K37" s="82">
        <v>1695.317983488</v>
      </c>
      <c r="L37" s="82">
        <v>686.64402432</v>
      </c>
      <c r="M37" s="1415"/>
      <c r="N37" s="1415"/>
    </row>
    <row r="38" ht="15" spans="1:14">
      <c r="A38" s="1486">
        <v>14</v>
      </c>
      <c r="B38" s="82">
        <v>316.936136448</v>
      </c>
      <c r="C38" s="82">
        <v>346.582043136</v>
      </c>
      <c r="D38" s="82">
        <v>354.426492672</v>
      </c>
      <c r="E38" s="82">
        <v>547.379576064</v>
      </c>
      <c r="F38" s="82">
        <v>731.025482752</v>
      </c>
      <c r="G38" s="82">
        <v>574.07107968</v>
      </c>
      <c r="H38" s="82">
        <v>589.454350848</v>
      </c>
      <c r="I38" s="82">
        <v>676.45642752</v>
      </c>
      <c r="J38" s="82">
        <v>750.010876416</v>
      </c>
      <c r="K38" s="82">
        <v>1733.92897536</v>
      </c>
      <c r="L38" s="82">
        <v>703.249807104</v>
      </c>
      <c r="M38" s="1415"/>
      <c r="N38" s="1415"/>
    </row>
    <row r="39" ht="15" spans="1:14">
      <c r="A39" s="1485">
        <v>14.5</v>
      </c>
      <c r="B39" s="82">
        <v>324.271206144</v>
      </c>
      <c r="C39" s="82">
        <v>354.935872512</v>
      </c>
      <c r="D39" s="82">
        <v>362.576570112</v>
      </c>
      <c r="E39" s="82">
        <v>560.725327872</v>
      </c>
      <c r="F39" s="82">
        <v>750.3806144</v>
      </c>
      <c r="G39" s="82">
        <v>587.620583424</v>
      </c>
      <c r="H39" s="82">
        <v>603.309482496</v>
      </c>
      <c r="I39" s="82">
        <v>691.024690944</v>
      </c>
      <c r="J39" s="82">
        <v>764.986643712</v>
      </c>
      <c r="K39" s="82">
        <v>1772.539967232</v>
      </c>
      <c r="L39" s="82">
        <v>719.855589888</v>
      </c>
      <c r="M39" s="1415"/>
      <c r="N39" s="1415"/>
    </row>
    <row r="40" ht="15" spans="1:14">
      <c r="A40" s="1486">
        <v>15</v>
      </c>
      <c r="B40" s="82">
        <v>331.60627584</v>
      </c>
      <c r="C40" s="82">
        <v>363.289701888</v>
      </c>
      <c r="D40" s="82">
        <v>370.726647552</v>
      </c>
      <c r="E40" s="82">
        <v>574.07107968</v>
      </c>
      <c r="F40" s="82">
        <v>769.735746048</v>
      </c>
      <c r="G40" s="82">
        <v>601.170087168</v>
      </c>
      <c r="H40" s="82">
        <v>617.164614144</v>
      </c>
      <c r="I40" s="82">
        <v>705.592954368</v>
      </c>
      <c r="J40" s="82">
        <v>779.962411008</v>
      </c>
      <c r="K40" s="82">
        <v>1811.150959104</v>
      </c>
      <c r="L40" s="82">
        <v>736.461372672</v>
      </c>
      <c r="M40" s="1415"/>
      <c r="N40" s="1415"/>
    </row>
    <row r="41" ht="15" spans="1:14">
      <c r="A41" s="1485">
        <v>15.5</v>
      </c>
      <c r="B41" s="82">
        <v>338.941345536</v>
      </c>
      <c r="C41" s="82">
        <v>371.643531264</v>
      </c>
      <c r="D41" s="82">
        <v>378.876724992</v>
      </c>
      <c r="E41" s="82">
        <v>587.416831488</v>
      </c>
      <c r="F41" s="82">
        <v>789.090877696</v>
      </c>
      <c r="G41" s="82">
        <v>614.719590912</v>
      </c>
      <c r="H41" s="82">
        <v>631.019745792</v>
      </c>
      <c r="I41" s="82">
        <v>720.161217792</v>
      </c>
      <c r="J41" s="82">
        <v>794.938178304</v>
      </c>
      <c r="K41" s="82">
        <v>1849.761950976</v>
      </c>
      <c r="L41" s="82">
        <v>753.067155456</v>
      </c>
      <c r="M41" s="1415"/>
      <c r="N41" s="1415"/>
    </row>
    <row r="42" ht="15" spans="1:14">
      <c r="A42" s="1486">
        <v>16</v>
      </c>
      <c r="B42" s="82">
        <v>346.276415232</v>
      </c>
      <c r="C42" s="82">
        <v>379.99736064</v>
      </c>
      <c r="D42" s="82">
        <v>387.026802432</v>
      </c>
      <c r="E42" s="82">
        <v>600.762583296</v>
      </c>
      <c r="F42" s="82">
        <v>808.446009344</v>
      </c>
      <c r="G42" s="82">
        <v>628.269094656</v>
      </c>
      <c r="H42" s="82">
        <v>644.87487744</v>
      </c>
      <c r="I42" s="82">
        <v>734.729481216</v>
      </c>
      <c r="J42" s="82">
        <v>809.9139456</v>
      </c>
      <c r="K42" s="82">
        <v>1888.372942848</v>
      </c>
      <c r="L42" s="82">
        <v>769.67293824</v>
      </c>
      <c r="M42" s="1415"/>
      <c r="N42" s="1415"/>
    </row>
    <row r="43" ht="15" spans="1:14">
      <c r="A43" s="1485">
        <v>16.5</v>
      </c>
      <c r="B43" s="82">
        <v>353.611484928</v>
      </c>
      <c r="C43" s="82">
        <v>388.351190016</v>
      </c>
      <c r="D43" s="82">
        <v>395.176879872</v>
      </c>
      <c r="E43" s="82">
        <v>614.108335104</v>
      </c>
      <c r="F43" s="82">
        <v>827.801140992</v>
      </c>
      <c r="G43" s="82">
        <v>641.8185984</v>
      </c>
      <c r="H43" s="82">
        <v>658.730009088</v>
      </c>
      <c r="I43" s="82">
        <v>749.29774464</v>
      </c>
      <c r="J43" s="82">
        <v>824.889712896</v>
      </c>
      <c r="K43" s="82">
        <v>1926.98393472</v>
      </c>
      <c r="L43" s="82">
        <v>786.278721024</v>
      </c>
      <c r="M43" s="1415"/>
      <c r="N43" s="1415"/>
    </row>
    <row r="44" ht="15" spans="1:14">
      <c r="A44" s="1486">
        <v>17</v>
      </c>
      <c r="B44" s="82">
        <v>360.946554624</v>
      </c>
      <c r="C44" s="82">
        <v>396.705019392</v>
      </c>
      <c r="D44" s="82">
        <v>403.326957312</v>
      </c>
      <c r="E44" s="82">
        <v>627.454086912</v>
      </c>
      <c r="F44" s="82">
        <v>847.15627264</v>
      </c>
      <c r="G44" s="82">
        <v>655.368102144</v>
      </c>
      <c r="H44" s="82">
        <v>672.585140736</v>
      </c>
      <c r="I44" s="82">
        <v>763.866008064</v>
      </c>
      <c r="J44" s="82">
        <v>839.865480192</v>
      </c>
      <c r="K44" s="82">
        <v>1965.594926592</v>
      </c>
      <c r="L44" s="82">
        <v>802.884503808</v>
      </c>
      <c r="M44" s="1415"/>
      <c r="N44" s="1415"/>
    </row>
    <row r="45" ht="15" spans="1:14">
      <c r="A45" s="1485">
        <v>17.5</v>
      </c>
      <c r="B45" s="82">
        <v>368.28162432</v>
      </c>
      <c r="C45" s="82">
        <v>405.058848768</v>
      </c>
      <c r="D45" s="82">
        <v>411.477034752</v>
      </c>
      <c r="E45" s="82">
        <v>640.79983872</v>
      </c>
      <c r="F45" s="82">
        <v>866.511404288</v>
      </c>
      <c r="G45" s="82">
        <v>668.917605888</v>
      </c>
      <c r="H45" s="82">
        <v>686.440272384</v>
      </c>
      <c r="I45" s="82">
        <v>778.434271488</v>
      </c>
      <c r="J45" s="82">
        <v>854.841247488</v>
      </c>
      <c r="K45" s="82">
        <v>2004.205918464</v>
      </c>
      <c r="L45" s="82">
        <v>819.490286592</v>
      </c>
      <c r="M45" s="1415"/>
      <c r="N45" s="1415"/>
    </row>
    <row r="46" ht="15" spans="1:14">
      <c r="A46" s="1486">
        <v>18</v>
      </c>
      <c r="B46" s="82">
        <v>375.616694016</v>
      </c>
      <c r="C46" s="82">
        <v>413.412678144</v>
      </c>
      <c r="D46" s="82">
        <v>419.627112192</v>
      </c>
      <c r="E46" s="82">
        <v>654.145590528</v>
      </c>
      <c r="F46" s="82">
        <v>885.866535936</v>
      </c>
      <c r="G46" s="82">
        <v>682.467109632</v>
      </c>
      <c r="H46" s="82">
        <v>700.295404032</v>
      </c>
      <c r="I46" s="82">
        <v>793.002534912</v>
      </c>
      <c r="J46" s="82">
        <v>869.817014784</v>
      </c>
      <c r="K46" s="82">
        <v>2042.816910336</v>
      </c>
      <c r="L46" s="82">
        <v>836.096069376</v>
      </c>
      <c r="M46" s="1415"/>
      <c r="N46" s="1415"/>
    </row>
    <row r="47" ht="15" spans="1:14">
      <c r="A47" s="1485">
        <v>18.5</v>
      </c>
      <c r="B47" s="82">
        <v>382.951763712</v>
      </c>
      <c r="C47" s="82">
        <v>421.76650752</v>
      </c>
      <c r="D47" s="82">
        <v>427.777189632</v>
      </c>
      <c r="E47" s="82">
        <v>667.491342336</v>
      </c>
      <c r="F47" s="82">
        <v>905.221667584</v>
      </c>
      <c r="G47" s="82">
        <v>696.016613376</v>
      </c>
      <c r="H47" s="82">
        <v>714.15053568</v>
      </c>
      <c r="I47" s="82">
        <v>807.570798336</v>
      </c>
      <c r="J47" s="82">
        <v>884.79278208</v>
      </c>
      <c r="K47" s="82">
        <v>2081.427902208</v>
      </c>
      <c r="L47" s="82">
        <v>852.70185216</v>
      </c>
      <c r="M47" s="1415"/>
      <c r="N47" s="1415"/>
    </row>
    <row r="48" ht="15" spans="1:14">
      <c r="A48" s="1486">
        <v>19</v>
      </c>
      <c r="B48" s="82">
        <v>390.286833408</v>
      </c>
      <c r="C48" s="82">
        <v>430.120336896</v>
      </c>
      <c r="D48" s="82">
        <v>435.927267072</v>
      </c>
      <c r="E48" s="82">
        <v>680.837094144</v>
      </c>
      <c r="F48" s="82">
        <v>924.576799232</v>
      </c>
      <c r="G48" s="82">
        <v>709.56611712</v>
      </c>
      <c r="H48" s="82">
        <v>728.005667328</v>
      </c>
      <c r="I48" s="82">
        <v>822.13906176</v>
      </c>
      <c r="J48" s="82">
        <v>899.768549376</v>
      </c>
      <c r="K48" s="82">
        <v>2120.03889408</v>
      </c>
      <c r="L48" s="82">
        <v>869.307634944</v>
      </c>
      <c r="M48" s="1415"/>
      <c r="N48" s="1415"/>
    </row>
    <row r="49" ht="15" spans="1:14">
      <c r="A49" s="1485">
        <v>19.5</v>
      </c>
      <c r="B49" s="82">
        <v>397.621903104</v>
      </c>
      <c r="C49" s="82">
        <v>438.474166272</v>
      </c>
      <c r="D49" s="82">
        <v>444.077344512</v>
      </c>
      <c r="E49" s="82">
        <v>694.182845952</v>
      </c>
      <c r="F49" s="82">
        <v>943.93193088</v>
      </c>
      <c r="G49" s="82">
        <v>723.115620864</v>
      </c>
      <c r="H49" s="82">
        <v>741.860798976</v>
      </c>
      <c r="I49" s="82">
        <v>836.707325184</v>
      </c>
      <c r="J49" s="82">
        <v>914.744316672</v>
      </c>
      <c r="K49" s="82">
        <v>2158.649885952</v>
      </c>
      <c r="L49" s="82">
        <v>885.913417728</v>
      </c>
      <c r="M49" s="1415"/>
      <c r="N49" s="1415"/>
    </row>
    <row r="50" ht="15" spans="1:14">
      <c r="A50" s="1486">
        <v>20</v>
      </c>
      <c r="B50" s="82">
        <v>404.9569728</v>
      </c>
      <c r="C50" s="82">
        <v>446.827995648</v>
      </c>
      <c r="D50" s="82">
        <v>452.227421952</v>
      </c>
      <c r="E50" s="82">
        <v>707.52859776</v>
      </c>
      <c r="F50" s="82">
        <v>963.287062528</v>
      </c>
      <c r="G50" s="82">
        <v>736.665124608</v>
      </c>
      <c r="H50" s="82">
        <v>755.715930624</v>
      </c>
      <c r="I50" s="82">
        <v>851.275588608</v>
      </c>
      <c r="J50" s="82">
        <v>929.720083968</v>
      </c>
      <c r="K50" s="82">
        <v>2197.260877824</v>
      </c>
      <c r="L50" s="82">
        <v>902.519200512</v>
      </c>
      <c r="M50" s="1415"/>
      <c r="N50" s="1415"/>
    </row>
    <row r="51" ht="15" spans="1:14">
      <c r="A51" s="1485">
        <v>20.5</v>
      </c>
      <c r="B51" s="82">
        <v>412.292042496</v>
      </c>
      <c r="C51" s="82">
        <v>456.200584704</v>
      </c>
      <c r="D51" s="82">
        <v>461.090631168</v>
      </c>
      <c r="E51" s="82">
        <v>725.051264256</v>
      </c>
      <c r="F51" s="82">
        <v>987.0228608</v>
      </c>
      <c r="G51" s="82">
        <v>754.39154304</v>
      </c>
      <c r="H51" s="82">
        <v>773.74797696</v>
      </c>
      <c r="I51" s="82">
        <v>870.632022528</v>
      </c>
      <c r="J51" s="82">
        <v>952.642176768</v>
      </c>
      <c r="K51" s="82">
        <v>2255.02455168</v>
      </c>
      <c r="L51" s="82">
        <v>924.116905728</v>
      </c>
      <c r="M51" s="1415"/>
      <c r="N51" s="1415"/>
    </row>
    <row r="52" ht="15" spans="1:14">
      <c r="A52" s="1486">
        <v>21</v>
      </c>
      <c r="B52" s="82">
        <v>419.627112192</v>
      </c>
      <c r="C52" s="82">
        <v>465.57317376</v>
      </c>
      <c r="D52" s="82">
        <v>469.953840384</v>
      </c>
      <c r="E52" s="82">
        <v>742.573930752</v>
      </c>
      <c r="F52" s="82">
        <v>1010.758659072</v>
      </c>
      <c r="G52" s="82">
        <v>772.117961472</v>
      </c>
      <c r="H52" s="82">
        <v>791.780023296</v>
      </c>
      <c r="I52" s="82">
        <v>889.988456448</v>
      </c>
      <c r="J52" s="82">
        <v>975.564269568</v>
      </c>
      <c r="K52" s="82">
        <v>2312.788225536</v>
      </c>
      <c r="L52" s="82">
        <v>945.714610944</v>
      </c>
      <c r="M52" s="1415"/>
      <c r="N52" s="1415"/>
    </row>
    <row r="53" ht="15" spans="1:14">
      <c r="A53" s="1485">
        <v>21.5</v>
      </c>
      <c r="B53" s="82">
        <v>426.962181888</v>
      </c>
      <c r="C53" s="82">
        <v>474.945762816</v>
      </c>
      <c r="D53" s="82">
        <v>478.8170496</v>
      </c>
      <c r="E53" s="82">
        <v>760.096597248</v>
      </c>
      <c r="F53" s="82">
        <v>1034.494457344</v>
      </c>
      <c r="G53" s="82">
        <v>789.844379904</v>
      </c>
      <c r="H53" s="82">
        <v>809.812069632</v>
      </c>
      <c r="I53" s="82">
        <v>909.344890368</v>
      </c>
      <c r="J53" s="82">
        <v>998.486362368</v>
      </c>
      <c r="K53" s="82">
        <v>2370.551899392</v>
      </c>
      <c r="L53" s="82">
        <v>967.31231616</v>
      </c>
      <c r="M53" s="1415"/>
      <c r="N53" s="1415"/>
    </row>
    <row r="54" ht="15" spans="1:14">
      <c r="A54" s="1486">
        <v>22</v>
      </c>
      <c r="B54" s="82">
        <v>434.297251584</v>
      </c>
      <c r="C54" s="82">
        <v>484.318351872</v>
      </c>
      <c r="D54" s="82">
        <v>487.680258816</v>
      </c>
      <c r="E54" s="82">
        <v>777.619263744</v>
      </c>
      <c r="F54" s="82">
        <v>1058.230255616</v>
      </c>
      <c r="G54" s="82">
        <v>807.570798336</v>
      </c>
      <c r="H54" s="82">
        <v>827.844115968</v>
      </c>
      <c r="I54" s="82">
        <v>928.701324288</v>
      </c>
      <c r="J54" s="82">
        <v>1021.408455168</v>
      </c>
      <c r="K54" s="82">
        <v>2428.315573248</v>
      </c>
      <c r="L54" s="82">
        <v>988.910021376</v>
      </c>
      <c r="M54" s="1415"/>
      <c r="N54" s="1415"/>
    </row>
    <row r="55" ht="15" spans="1:14">
      <c r="A55" s="1485">
        <v>22.5</v>
      </c>
      <c r="B55" s="82">
        <v>441.63232128</v>
      </c>
      <c r="C55" s="82">
        <v>493.690940928</v>
      </c>
      <c r="D55" s="82">
        <v>496.543468032</v>
      </c>
      <c r="E55" s="82">
        <v>795.14193024</v>
      </c>
      <c r="F55" s="82">
        <v>1081.966053888</v>
      </c>
      <c r="G55" s="82">
        <v>825.297216768</v>
      </c>
      <c r="H55" s="82">
        <v>845.876162304</v>
      </c>
      <c r="I55" s="82">
        <v>948.057758208</v>
      </c>
      <c r="J55" s="82">
        <v>1044.330547968</v>
      </c>
      <c r="K55" s="82">
        <v>2486.079247104</v>
      </c>
      <c r="L55" s="82">
        <v>1010.507726592</v>
      </c>
      <c r="M55" s="1415"/>
      <c r="N55" s="1415"/>
    </row>
    <row r="56" ht="15" spans="1:14">
      <c r="A56" s="1486">
        <v>23</v>
      </c>
      <c r="B56" s="82">
        <v>448.967390976</v>
      </c>
      <c r="C56" s="82">
        <v>503.063529984</v>
      </c>
      <c r="D56" s="82">
        <v>505.406677248</v>
      </c>
      <c r="E56" s="82">
        <v>812.664596736</v>
      </c>
      <c r="F56" s="82">
        <v>1105.70185216</v>
      </c>
      <c r="G56" s="82">
        <v>843.0236352</v>
      </c>
      <c r="H56" s="82">
        <v>863.90820864</v>
      </c>
      <c r="I56" s="82">
        <v>967.414192128</v>
      </c>
      <c r="J56" s="82">
        <v>1067.252640768</v>
      </c>
      <c r="K56" s="82">
        <v>2543.84292096</v>
      </c>
      <c r="L56" s="82">
        <v>1032.105431808</v>
      </c>
      <c r="M56" s="1415"/>
      <c r="N56" s="1415"/>
    </row>
    <row r="57" ht="15" spans="1:14">
      <c r="A57" s="1485">
        <v>23.5</v>
      </c>
      <c r="B57" s="82">
        <v>456.302460672</v>
      </c>
      <c r="C57" s="82">
        <v>512.43611904</v>
      </c>
      <c r="D57" s="82">
        <v>514.269886464</v>
      </c>
      <c r="E57" s="82">
        <v>830.187263232</v>
      </c>
      <c r="F57" s="82">
        <v>1129.437650432</v>
      </c>
      <c r="G57" s="82">
        <v>860.750053632</v>
      </c>
      <c r="H57" s="82">
        <v>881.940254976</v>
      </c>
      <c r="I57" s="82">
        <v>986.770626048</v>
      </c>
      <c r="J57" s="82">
        <v>1090.174733568</v>
      </c>
      <c r="K57" s="82">
        <v>2601.606594816</v>
      </c>
      <c r="L57" s="82">
        <v>1053.703137024</v>
      </c>
      <c r="M57" s="1415"/>
      <c r="N57" s="1415"/>
    </row>
    <row r="58" ht="15" spans="1:14">
      <c r="A58" s="1486">
        <v>24</v>
      </c>
      <c r="B58" s="82">
        <v>463.637530368</v>
      </c>
      <c r="C58" s="82">
        <v>521.808708096</v>
      </c>
      <c r="D58" s="82">
        <v>523.13309568</v>
      </c>
      <c r="E58" s="82">
        <v>847.709929728</v>
      </c>
      <c r="F58" s="82">
        <v>1153.173448704</v>
      </c>
      <c r="G58" s="82">
        <v>878.476472064</v>
      </c>
      <c r="H58" s="82">
        <v>899.972301312</v>
      </c>
      <c r="I58" s="82">
        <v>1006.127059968</v>
      </c>
      <c r="J58" s="82">
        <v>1113.096826368</v>
      </c>
      <c r="K58" s="82">
        <v>2659.370268672</v>
      </c>
      <c r="L58" s="82">
        <v>1075.30084224</v>
      </c>
      <c r="M58" s="1415"/>
      <c r="N58" s="1415"/>
    </row>
    <row r="59" ht="15" spans="1:14">
      <c r="A59" s="1485">
        <v>24.5</v>
      </c>
      <c r="B59" s="82">
        <v>470.972600064</v>
      </c>
      <c r="C59" s="82">
        <v>531.181297152</v>
      </c>
      <c r="D59" s="82">
        <v>531.996304896</v>
      </c>
      <c r="E59" s="82">
        <v>865.232596224</v>
      </c>
      <c r="F59" s="82">
        <v>1176.909246976</v>
      </c>
      <c r="G59" s="82">
        <v>896.202890496</v>
      </c>
      <c r="H59" s="82">
        <v>918.004347648</v>
      </c>
      <c r="I59" s="82">
        <v>1025.483493888</v>
      </c>
      <c r="J59" s="82">
        <v>1136.018919168</v>
      </c>
      <c r="K59" s="82">
        <v>2717.133942528</v>
      </c>
      <c r="L59" s="82">
        <v>1096.898547456</v>
      </c>
      <c r="M59" s="1415"/>
      <c r="N59" s="1415"/>
    </row>
    <row r="60" ht="15" spans="1:14">
      <c r="A60" s="1486">
        <v>25</v>
      </c>
      <c r="B60" s="82">
        <v>478.30766976</v>
      </c>
      <c r="C60" s="82">
        <v>540.553886208</v>
      </c>
      <c r="D60" s="82">
        <v>540.859514112</v>
      </c>
      <c r="E60" s="82">
        <v>882.75526272</v>
      </c>
      <c r="F60" s="82">
        <v>1200.645045248</v>
      </c>
      <c r="G60" s="82">
        <v>913.929308928</v>
      </c>
      <c r="H60" s="82">
        <v>936.036393984</v>
      </c>
      <c r="I60" s="82">
        <v>1044.839927808</v>
      </c>
      <c r="J60" s="82">
        <v>1158.941011968</v>
      </c>
      <c r="K60" s="82">
        <v>2774.897616384</v>
      </c>
      <c r="L60" s="82">
        <v>1118.496252672</v>
      </c>
      <c r="M60" s="1415"/>
      <c r="N60" s="1415"/>
    </row>
    <row r="61" ht="15" spans="1:14">
      <c r="A61" s="1485">
        <v>25.5</v>
      </c>
      <c r="B61" s="82">
        <v>485.642739456</v>
      </c>
      <c r="C61" s="82">
        <v>549.926475264</v>
      </c>
      <c r="D61" s="82">
        <v>549.722723328</v>
      </c>
      <c r="E61" s="82">
        <v>900.277929216</v>
      </c>
      <c r="F61" s="82">
        <v>1224.38084352</v>
      </c>
      <c r="G61" s="82">
        <v>931.65572736</v>
      </c>
      <c r="H61" s="82">
        <v>954.06844032</v>
      </c>
      <c r="I61" s="82">
        <v>1064.196361728</v>
      </c>
      <c r="J61" s="82">
        <v>1181.863104768</v>
      </c>
      <c r="K61" s="82">
        <v>2832.66129024</v>
      </c>
      <c r="L61" s="82">
        <v>1140.093957888</v>
      </c>
      <c r="M61" s="1415"/>
      <c r="N61" s="1415"/>
    </row>
    <row r="62" ht="15" spans="1:14">
      <c r="A62" s="1486">
        <v>26</v>
      </c>
      <c r="B62" s="82">
        <v>492.977809152</v>
      </c>
      <c r="C62" s="82">
        <v>559.29906432</v>
      </c>
      <c r="D62" s="82">
        <v>558.585932544</v>
      </c>
      <c r="E62" s="82">
        <v>917.800595712</v>
      </c>
      <c r="F62" s="82">
        <v>1248.116641792</v>
      </c>
      <c r="G62" s="82">
        <v>949.382145792</v>
      </c>
      <c r="H62" s="82">
        <v>972.100486656</v>
      </c>
      <c r="I62" s="82">
        <v>1083.552795648</v>
      </c>
      <c r="J62" s="82">
        <v>1204.785197568</v>
      </c>
      <c r="K62" s="82">
        <v>2890.424964096</v>
      </c>
      <c r="L62" s="82">
        <v>1161.691663104</v>
      </c>
      <c r="M62" s="1415"/>
      <c r="N62" s="1415"/>
    </row>
    <row r="63" ht="15" spans="1:14">
      <c r="A63" s="1485">
        <v>26.5</v>
      </c>
      <c r="B63" s="82">
        <v>500.312878848</v>
      </c>
      <c r="C63" s="82">
        <v>568.671653376</v>
      </c>
      <c r="D63" s="82">
        <v>567.44914176</v>
      </c>
      <c r="E63" s="82">
        <v>935.323262208</v>
      </c>
      <c r="F63" s="82">
        <v>1271.852440064</v>
      </c>
      <c r="G63" s="82">
        <v>967.108564224</v>
      </c>
      <c r="H63" s="82">
        <v>990.132532992</v>
      </c>
      <c r="I63" s="82">
        <v>1102.909229568</v>
      </c>
      <c r="J63" s="82">
        <v>1227.707290368</v>
      </c>
      <c r="K63" s="82">
        <v>2948.188637952</v>
      </c>
      <c r="L63" s="82">
        <v>1183.28936832</v>
      </c>
      <c r="M63" s="1415"/>
      <c r="N63" s="1415"/>
    </row>
    <row r="64" ht="15" spans="1:14">
      <c r="A64" s="1486">
        <v>27</v>
      </c>
      <c r="B64" s="82">
        <v>507.647948544</v>
      </c>
      <c r="C64" s="82">
        <v>578.044242432</v>
      </c>
      <c r="D64" s="82">
        <v>576.312350976</v>
      </c>
      <c r="E64" s="82">
        <v>952.845928704</v>
      </c>
      <c r="F64" s="82">
        <v>1295.588238336</v>
      </c>
      <c r="G64" s="82">
        <v>984.834982656</v>
      </c>
      <c r="H64" s="82">
        <v>1008.164579328</v>
      </c>
      <c r="I64" s="82">
        <v>1122.265663488</v>
      </c>
      <c r="J64" s="82">
        <v>1250.629383168</v>
      </c>
      <c r="K64" s="82">
        <v>3005.952311808</v>
      </c>
      <c r="L64" s="82">
        <v>1204.887073536</v>
      </c>
      <c r="M64" s="1415"/>
      <c r="N64" s="1415"/>
    </row>
    <row r="65" ht="15" spans="1:14">
      <c r="A65" s="1485">
        <v>27.5</v>
      </c>
      <c r="B65" s="82">
        <v>514.98301824</v>
      </c>
      <c r="C65" s="82">
        <v>587.416831488</v>
      </c>
      <c r="D65" s="82">
        <v>585.175560192</v>
      </c>
      <c r="E65" s="82">
        <v>970.3685952</v>
      </c>
      <c r="F65" s="82">
        <v>1319.324036608</v>
      </c>
      <c r="G65" s="82">
        <v>1002.561401088</v>
      </c>
      <c r="H65" s="82">
        <v>1026.196625664</v>
      </c>
      <c r="I65" s="82">
        <v>1141.622097408</v>
      </c>
      <c r="J65" s="82">
        <v>1273.551475968</v>
      </c>
      <c r="K65" s="82">
        <v>3063.715985664</v>
      </c>
      <c r="L65" s="82">
        <v>1226.484778752</v>
      </c>
      <c r="M65" s="1415"/>
      <c r="N65" s="1415"/>
    </row>
    <row r="66" ht="15" spans="1:14">
      <c r="A66" s="1486">
        <v>28</v>
      </c>
      <c r="B66" s="82">
        <v>522.318087936</v>
      </c>
      <c r="C66" s="82">
        <v>596.789420544</v>
      </c>
      <c r="D66" s="82">
        <v>594.038769408</v>
      </c>
      <c r="E66" s="82">
        <v>987.891261696</v>
      </c>
      <c r="F66" s="82">
        <v>1343.05983488</v>
      </c>
      <c r="G66" s="82">
        <v>1020.28781952</v>
      </c>
      <c r="H66" s="82">
        <v>1044.228672</v>
      </c>
      <c r="I66" s="82">
        <v>1160.978531328</v>
      </c>
      <c r="J66" s="82">
        <v>1296.473568768</v>
      </c>
      <c r="K66" s="82">
        <v>3121.47965952</v>
      </c>
      <c r="L66" s="82">
        <v>1248.082483968</v>
      </c>
      <c r="M66" s="1415"/>
      <c r="N66" s="1415"/>
    </row>
    <row r="67" ht="15" spans="1:14">
      <c r="A67" s="1485">
        <v>28.5</v>
      </c>
      <c r="B67" s="82">
        <v>529.653157632</v>
      </c>
      <c r="C67" s="82">
        <v>606.1620096</v>
      </c>
      <c r="D67" s="82">
        <v>602.901978624</v>
      </c>
      <c r="E67" s="82">
        <v>1005.413928192</v>
      </c>
      <c r="F67" s="82">
        <v>1366.795633152</v>
      </c>
      <c r="G67" s="82">
        <v>1038.014237952</v>
      </c>
      <c r="H67" s="82">
        <v>1062.260718336</v>
      </c>
      <c r="I67" s="82">
        <v>1180.334965248</v>
      </c>
      <c r="J67" s="82">
        <v>1319.395661568</v>
      </c>
      <c r="K67" s="82">
        <v>3179.243333376</v>
      </c>
      <c r="L67" s="82">
        <v>1269.680189184</v>
      </c>
      <c r="M67" s="1415"/>
      <c r="N67" s="1415"/>
    </row>
    <row r="68" ht="15" spans="1:14">
      <c r="A68" s="1486">
        <v>29</v>
      </c>
      <c r="B68" s="82">
        <v>536.988227328</v>
      </c>
      <c r="C68" s="82">
        <v>615.534598656</v>
      </c>
      <c r="D68" s="82">
        <v>611.76518784</v>
      </c>
      <c r="E68" s="82">
        <v>1022.936594688</v>
      </c>
      <c r="F68" s="82">
        <v>1390.531431424</v>
      </c>
      <c r="G68" s="82">
        <v>1055.740656384</v>
      </c>
      <c r="H68" s="82">
        <v>1080.292764672</v>
      </c>
      <c r="I68" s="82">
        <v>1199.691399168</v>
      </c>
      <c r="J68" s="82">
        <v>1342.317754368</v>
      </c>
      <c r="K68" s="82">
        <v>3237.007007232</v>
      </c>
      <c r="L68" s="82">
        <v>1291.2778944</v>
      </c>
      <c r="M68" s="1415"/>
      <c r="N68" s="1415"/>
    </row>
    <row r="69" ht="15" spans="1:14">
      <c r="A69" s="1485">
        <v>29.5</v>
      </c>
      <c r="B69" s="82">
        <v>544.323297024</v>
      </c>
      <c r="C69" s="82">
        <v>624.907187712</v>
      </c>
      <c r="D69" s="82">
        <v>620.628397056</v>
      </c>
      <c r="E69" s="82">
        <v>1040.459261184</v>
      </c>
      <c r="F69" s="82">
        <v>1414.267229696</v>
      </c>
      <c r="G69" s="82">
        <v>1073.467074816</v>
      </c>
      <c r="H69" s="82">
        <v>1098.324811008</v>
      </c>
      <c r="I69" s="82">
        <v>1219.047833088</v>
      </c>
      <c r="J69" s="82">
        <v>1365.239847168</v>
      </c>
      <c r="K69" s="82">
        <v>3294.770681088</v>
      </c>
      <c r="L69" s="82">
        <v>1312.875599616</v>
      </c>
      <c r="M69" s="1415"/>
      <c r="N69" s="1415"/>
    </row>
    <row r="70" ht="15" spans="1:14">
      <c r="A70" s="1486">
        <v>30</v>
      </c>
      <c r="B70" s="82">
        <v>551.65836672</v>
      </c>
      <c r="C70" s="82">
        <v>634.279776768</v>
      </c>
      <c r="D70" s="82">
        <v>629.491606272</v>
      </c>
      <c r="E70" s="82">
        <v>1057.98192768</v>
      </c>
      <c r="F70" s="82">
        <v>1438.003027968</v>
      </c>
      <c r="G70" s="82">
        <v>1091.193493248</v>
      </c>
      <c r="H70" s="82">
        <v>1116.356857344</v>
      </c>
      <c r="I70" s="82">
        <v>1238.404267008</v>
      </c>
      <c r="J70" s="82">
        <v>1388.161939968</v>
      </c>
      <c r="K70" s="82">
        <v>3352.534354944</v>
      </c>
      <c r="L70" s="82">
        <v>1334.473304832</v>
      </c>
      <c r="M70" s="1415"/>
      <c r="N70" s="1415"/>
    </row>
    <row r="71" ht="15" spans="1:14">
      <c r="A71" s="1491" t="s">
        <v>791</v>
      </c>
      <c r="B71" s="82">
        <v>16.0596144</v>
      </c>
      <c r="C71" s="82">
        <v>21.1534128</v>
      </c>
      <c r="D71" s="82">
        <v>21.1534128</v>
      </c>
      <c r="E71" s="82">
        <v>35.6982048</v>
      </c>
      <c r="F71" s="82">
        <v>47.994192</v>
      </c>
      <c r="G71" s="82">
        <v>38.6945568</v>
      </c>
      <c r="H71" s="82">
        <v>38.6945568</v>
      </c>
      <c r="I71" s="82">
        <v>43.1890848</v>
      </c>
      <c r="J71" s="82">
        <v>48.2828832</v>
      </c>
      <c r="K71" s="82">
        <v>112.6045728</v>
      </c>
      <c r="L71" s="82">
        <v>40.0928544</v>
      </c>
      <c r="M71" s="1415"/>
      <c r="N71" s="1415"/>
    </row>
    <row r="72" ht="15" spans="1:14">
      <c r="A72" s="1492" t="s">
        <v>792</v>
      </c>
      <c r="B72" s="82">
        <v>17.2581552</v>
      </c>
      <c r="C72" s="82">
        <v>20.6540208</v>
      </c>
      <c r="D72" s="82">
        <v>20.6540208</v>
      </c>
      <c r="E72" s="82">
        <v>34.7992992</v>
      </c>
      <c r="F72" s="82">
        <v>47.1951648</v>
      </c>
      <c r="G72" s="82">
        <v>37.8955296</v>
      </c>
      <c r="H72" s="82">
        <v>39.0940704</v>
      </c>
      <c r="I72" s="82">
        <v>41.8906656</v>
      </c>
      <c r="J72" s="82">
        <v>47.983248</v>
      </c>
      <c r="K72" s="82">
        <v>109.408464</v>
      </c>
      <c r="L72" s="82">
        <v>49.2816672</v>
      </c>
      <c r="M72" s="1415"/>
      <c r="N72" s="1415"/>
    </row>
    <row r="73" ht="15" spans="1:14">
      <c r="A73" s="1491" t="s">
        <v>793</v>
      </c>
      <c r="B73" s="82">
        <v>18.7581552</v>
      </c>
      <c r="C73" s="82">
        <v>22.1540208</v>
      </c>
      <c r="D73" s="82">
        <v>22.1540208</v>
      </c>
      <c r="E73" s="82">
        <v>36.2992992</v>
      </c>
      <c r="F73" s="82">
        <v>48.6951648</v>
      </c>
      <c r="G73" s="82">
        <v>39.3955296</v>
      </c>
      <c r="H73" s="82">
        <v>40.5940704</v>
      </c>
      <c r="I73" s="82">
        <v>43.3906656</v>
      </c>
      <c r="J73" s="82">
        <v>49.483248</v>
      </c>
      <c r="K73" s="82">
        <v>110.908464</v>
      </c>
      <c r="L73" s="82">
        <v>50.7816672</v>
      </c>
      <c r="M73" s="1415"/>
      <c r="N73" s="1415"/>
    </row>
    <row r="74" ht="15.75" spans="1:14">
      <c r="A74" s="1408" t="s">
        <v>756</v>
      </c>
      <c r="B74" s="1408" t="s">
        <v>794</v>
      </c>
      <c r="C74" s="1493"/>
      <c r="D74" s="1493"/>
      <c r="E74" s="1494"/>
      <c r="F74" s="1494"/>
      <c r="G74" s="1494"/>
      <c r="H74" s="1494"/>
      <c r="I74" s="1494"/>
      <c r="J74" s="1494"/>
      <c r="K74" s="1494"/>
      <c r="L74" s="1499"/>
      <c r="M74" s="1420"/>
      <c r="N74" s="1420"/>
    </row>
    <row r="75" ht="15" spans="1:14">
      <c r="A75" s="1409" t="s">
        <v>795</v>
      </c>
      <c r="B75" s="1495"/>
      <c r="C75" s="1495"/>
      <c r="D75" s="1495"/>
      <c r="E75" s="1495"/>
      <c r="F75" s="1495"/>
      <c r="G75" s="1495"/>
      <c r="H75" s="1495"/>
      <c r="I75" s="1495"/>
      <c r="J75" s="1495"/>
      <c r="K75" s="1495"/>
      <c r="L75" s="1421"/>
      <c r="M75" s="1420"/>
      <c r="N75" s="1420"/>
    </row>
    <row r="76" ht="15" spans="1:14">
      <c r="A76" s="1411" t="s">
        <v>796</v>
      </c>
      <c r="B76" s="1411"/>
      <c r="C76" s="1412"/>
      <c r="D76" s="1412"/>
      <c r="E76" s="1413"/>
      <c r="F76" s="1413"/>
      <c r="G76" s="1413"/>
      <c r="H76" s="1413"/>
      <c r="I76" s="1413"/>
      <c r="J76" s="1413"/>
      <c r="K76" s="1413"/>
      <c r="L76" s="1422"/>
      <c r="M76" s="1420"/>
      <c r="N76" s="1420"/>
    </row>
    <row r="77" ht="15" spans="1:14">
      <c r="A77" s="1411" t="s">
        <v>797</v>
      </c>
      <c r="B77" s="1411"/>
      <c r="C77" s="1412"/>
      <c r="D77" s="1412"/>
      <c r="E77" s="1413"/>
      <c r="F77" s="1413"/>
      <c r="G77" s="1413"/>
      <c r="H77" s="1413"/>
      <c r="I77" s="1413"/>
      <c r="J77" s="1413"/>
      <c r="K77" s="1413"/>
      <c r="L77" s="1422"/>
      <c r="M77" s="1420"/>
      <c r="N77" s="1420"/>
    </row>
    <row r="78" ht="15" spans="1:14">
      <c r="A78" s="1411" t="s">
        <v>798</v>
      </c>
      <c r="B78" s="1411"/>
      <c r="C78" s="1412"/>
      <c r="D78" s="1412"/>
      <c r="E78" s="1413"/>
      <c r="F78" s="1413"/>
      <c r="G78" s="1413"/>
      <c r="H78" s="1413"/>
      <c r="I78" s="1413"/>
      <c r="J78" s="1413"/>
      <c r="K78" s="1413"/>
      <c r="L78" s="1422"/>
      <c r="M78" s="1420"/>
      <c r="N78" s="1420"/>
    </row>
    <row r="79" ht="15" spans="1:14">
      <c r="A79" s="1411" t="s">
        <v>799</v>
      </c>
      <c r="B79" s="1411"/>
      <c r="C79" s="1412"/>
      <c r="D79" s="1412"/>
      <c r="E79" s="1413"/>
      <c r="F79" s="1413"/>
      <c r="G79" s="1413"/>
      <c r="H79" s="1413"/>
      <c r="I79" s="1413"/>
      <c r="J79" s="1413"/>
      <c r="K79" s="1413"/>
      <c r="L79" s="1422"/>
      <c r="M79" s="1420"/>
      <c r="N79" s="1500"/>
    </row>
    <row r="80" ht="15" spans="1:14">
      <c r="A80" s="1411" t="s">
        <v>800</v>
      </c>
      <c r="B80" s="1411"/>
      <c r="C80" s="1412"/>
      <c r="D80" s="1412"/>
      <c r="E80" s="1413"/>
      <c r="F80" s="1413"/>
      <c r="G80" s="1413"/>
      <c r="H80" s="1413"/>
      <c r="I80" s="1413"/>
      <c r="J80" s="1413"/>
      <c r="K80" s="1413"/>
      <c r="L80" s="1422"/>
      <c r="M80" s="1420"/>
      <c r="N80" s="1420"/>
    </row>
    <row r="81" ht="15" spans="1:14">
      <c r="A81" s="1411" t="s">
        <v>801</v>
      </c>
      <c r="B81" s="1411"/>
      <c r="C81" s="1412"/>
      <c r="D81" s="1412"/>
      <c r="E81" s="1413"/>
      <c r="F81" s="1413"/>
      <c r="G81" s="1413"/>
      <c r="H81" s="1413"/>
      <c r="I81" s="1413"/>
      <c r="J81" s="1413"/>
      <c r="K81" s="1413"/>
      <c r="L81" s="1422"/>
      <c r="M81" s="1420"/>
      <c r="N81" s="1420"/>
    </row>
    <row r="82" ht="15" spans="1:14">
      <c r="A82" s="1411" t="s">
        <v>802</v>
      </c>
      <c r="B82" s="1411"/>
      <c r="C82" s="1412"/>
      <c r="D82" s="1412"/>
      <c r="E82" s="1413"/>
      <c r="F82" s="1413"/>
      <c r="G82" s="1413"/>
      <c r="H82" s="1413"/>
      <c r="I82" s="1413"/>
      <c r="J82" s="1413"/>
      <c r="K82" s="1413"/>
      <c r="L82" s="1422"/>
      <c r="M82" s="1420"/>
      <c r="N82" s="1420"/>
    </row>
    <row r="83" ht="15" spans="1:14">
      <c r="A83" s="1411" t="s">
        <v>803</v>
      </c>
      <c r="B83" s="1411"/>
      <c r="C83" s="1412"/>
      <c r="D83" s="1412"/>
      <c r="E83" s="1413"/>
      <c r="F83" s="1413"/>
      <c r="G83" s="1413"/>
      <c r="H83" s="1413"/>
      <c r="I83" s="1413"/>
      <c r="J83" s="1413"/>
      <c r="K83" s="1413"/>
      <c r="L83" s="1422"/>
      <c r="M83" s="1420"/>
      <c r="N83" s="1420"/>
    </row>
    <row r="84" ht="15" spans="1:14">
      <c r="A84" s="1411" t="s">
        <v>804</v>
      </c>
      <c r="B84" s="1411"/>
      <c r="C84" s="1412"/>
      <c r="D84" s="1412"/>
      <c r="E84" s="1413"/>
      <c r="F84" s="1413"/>
      <c r="G84" s="1413"/>
      <c r="H84" s="1413"/>
      <c r="I84" s="1413"/>
      <c r="J84" s="1413"/>
      <c r="K84" s="1413"/>
      <c r="L84" s="1422"/>
      <c r="M84" s="1420"/>
      <c r="N84" s="1420"/>
    </row>
    <row r="85" ht="15" spans="1:14">
      <c r="A85" s="1411" t="s">
        <v>805</v>
      </c>
      <c r="B85" s="1411"/>
      <c r="C85" s="1412"/>
      <c r="D85" s="1412"/>
      <c r="E85" s="1413"/>
      <c r="F85" s="1413"/>
      <c r="G85" s="1413"/>
      <c r="H85" s="1413"/>
      <c r="I85" s="1413"/>
      <c r="J85" s="1413"/>
      <c r="K85" s="1413"/>
      <c r="L85" s="1422"/>
      <c r="M85" s="1420"/>
      <c r="N85" s="1420"/>
    </row>
    <row r="86" ht="15" spans="1:14">
      <c r="A86" s="1411" t="s">
        <v>806</v>
      </c>
      <c r="B86" s="1496"/>
      <c r="C86" s="1497"/>
      <c r="D86" s="1497"/>
      <c r="E86" s="1498"/>
      <c r="F86" s="1498"/>
      <c r="G86" s="1498"/>
      <c r="H86" s="1498"/>
      <c r="I86" s="1498"/>
      <c r="J86" s="1498"/>
      <c r="K86" s="1498"/>
      <c r="L86" s="1501"/>
      <c r="M86" s="1420"/>
      <c r="N86" s="1420"/>
    </row>
    <row r="87" spans="1:14">
      <c r="A87" s="1414" t="s">
        <v>807</v>
      </c>
      <c r="B87" s="1415"/>
      <c r="C87" s="1415"/>
      <c r="D87" s="1415"/>
      <c r="E87" s="1415"/>
      <c r="F87" s="1415"/>
      <c r="G87" s="1415"/>
      <c r="H87" s="1415"/>
      <c r="I87" s="1415"/>
      <c r="J87" s="1415"/>
      <c r="K87" s="1415"/>
      <c r="L87" s="1415"/>
      <c r="M87" s="1415"/>
      <c r="N87" s="1415"/>
    </row>
    <row r="88" spans="1:14">
      <c r="A88" s="1416" t="s">
        <v>808</v>
      </c>
      <c r="B88" s="1416"/>
      <c r="C88" s="1416"/>
      <c r="D88" s="1417"/>
      <c r="E88" s="1417"/>
      <c r="F88" s="1417"/>
      <c r="G88" s="1417"/>
      <c r="H88" s="312"/>
      <c r="I88" s="312"/>
      <c r="J88" s="312"/>
      <c r="K88" s="312"/>
      <c r="L88" s="1423"/>
      <c r="M88" s="1423"/>
      <c r="N88" s="1423"/>
    </row>
    <row r="89" spans="1:14">
      <c r="A89" s="1416" t="s">
        <v>809</v>
      </c>
      <c r="B89" s="1416"/>
      <c r="C89" s="1416"/>
      <c r="D89" s="1417"/>
      <c r="E89" s="1417"/>
      <c r="F89" s="1417"/>
      <c r="G89" s="1417"/>
      <c r="H89" s="312"/>
      <c r="I89" s="312"/>
      <c r="J89" s="312"/>
      <c r="K89" s="312"/>
      <c r="L89" s="1423"/>
      <c r="M89" s="1423"/>
      <c r="N89" s="1423"/>
    </row>
    <row r="90" spans="1:14">
      <c r="A90" s="1416" t="s">
        <v>810</v>
      </c>
      <c r="B90" s="1416"/>
      <c r="C90" s="1416"/>
      <c r="D90" s="1417"/>
      <c r="E90" s="1417"/>
      <c r="F90" s="1417"/>
      <c r="G90" s="1417"/>
      <c r="H90" s="312"/>
      <c r="I90" s="312"/>
      <c r="J90" s="312"/>
      <c r="K90" s="312"/>
      <c r="L90" s="1423"/>
      <c r="M90" s="1423"/>
      <c r="N90" s="1423"/>
    </row>
    <row r="91" ht="15.75" spans="1:14">
      <c r="A91" s="1418" t="s">
        <v>811</v>
      </c>
      <c r="B91" s="1418"/>
      <c r="C91" s="1418"/>
      <c r="D91" s="1418"/>
      <c r="E91" s="1418"/>
      <c r="F91" s="1418"/>
      <c r="G91" s="1418"/>
      <c r="H91" s="1418"/>
      <c r="I91" s="1418"/>
      <c r="J91" s="1418"/>
      <c r="K91" s="1418"/>
      <c r="L91" s="1418"/>
      <c r="M91" s="1418"/>
      <c r="N91" s="1418"/>
    </row>
    <row r="92" ht="15.75" spans="1:14">
      <c r="A92" s="1418" t="s">
        <v>812</v>
      </c>
      <c r="B92" s="1418"/>
      <c r="C92" s="1418"/>
      <c r="D92" s="1418"/>
      <c r="E92" s="1418"/>
      <c r="F92" s="1418"/>
      <c r="G92" s="1418"/>
      <c r="H92" s="1418"/>
      <c r="I92" s="1418"/>
      <c r="J92" s="1418"/>
      <c r="K92" s="1418"/>
      <c r="L92" s="1418"/>
      <c r="M92" s="1418"/>
      <c r="N92" s="1418"/>
    </row>
    <row r="93" spans="1:14">
      <c r="A93" s="1314" t="s">
        <v>214</v>
      </c>
      <c r="B93" s="1314"/>
      <c r="C93" s="1314"/>
      <c r="D93" s="1314"/>
      <c r="E93" s="1314"/>
      <c r="F93" s="1314"/>
      <c r="G93" s="1314"/>
      <c r="H93" s="1314"/>
      <c r="I93" s="1314"/>
      <c r="J93" s="1314"/>
      <c r="K93" s="1314"/>
      <c r="L93" s="1314"/>
      <c r="M93" s="1314"/>
      <c r="N93" s="1314"/>
    </row>
    <row r="94" spans="1:1">
      <c r="A94" t="s">
        <v>813</v>
      </c>
    </row>
    <row r="95" spans="1:1">
      <c r="A95" t="s">
        <v>814</v>
      </c>
    </row>
    <row r="96" spans="1:1">
      <c r="A96" t="s">
        <v>815</v>
      </c>
    </row>
    <row r="97" spans="1:1">
      <c r="A97" t="s">
        <v>816</v>
      </c>
    </row>
  </sheetData>
  <mergeCells count="6">
    <mergeCell ref="B1:N1"/>
    <mergeCell ref="B2:N2"/>
    <mergeCell ref="B4:N4"/>
    <mergeCell ref="A91:N91"/>
    <mergeCell ref="A92:N92"/>
    <mergeCell ref="A93:N93"/>
  </mergeCells>
  <hyperlinks>
    <hyperlink ref="M6" location="价格目录!A1" display="返回目录"/>
  </hyperlinks>
  <pageMargins left="0.699305555555556" right="0.699305555555556" top="0.75" bottom="0.75" header="0.3" footer="0.3"/>
  <pageSetup paperSize="9"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231"/>
  <sheetViews>
    <sheetView topLeftCell="A49" workbookViewId="0">
      <selection activeCell="K67" sqref="K67"/>
    </sheetView>
  </sheetViews>
  <sheetFormatPr defaultColWidth="9" defaultRowHeight="14.25" outlineLevelCol="3"/>
  <cols>
    <col min="1" max="1" width="46.5" customWidth="1"/>
    <col min="4" max="4" width="29.875" customWidth="1"/>
  </cols>
  <sheetData>
    <row r="1" ht="50.25" customHeight="1" spans="1:4">
      <c r="A1" s="1424" t="s">
        <v>286</v>
      </c>
      <c r="B1" s="1425" t="s">
        <v>817</v>
      </c>
      <c r="C1" s="1425" t="s">
        <v>818</v>
      </c>
      <c r="D1" s="1426" t="s">
        <v>819</v>
      </c>
    </row>
    <row r="2" spans="1:4">
      <c r="A2" s="1427" t="s">
        <v>820</v>
      </c>
      <c r="B2" s="1428" t="s">
        <v>821</v>
      </c>
      <c r="C2" s="1428">
        <v>1</v>
      </c>
      <c r="D2" s="1429" t="s">
        <v>220</v>
      </c>
    </row>
    <row r="3" spans="1:4">
      <c r="A3" s="1427" t="s">
        <v>822</v>
      </c>
      <c r="B3" s="1428" t="s">
        <v>823</v>
      </c>
      <c r="C3" s="1428">
        <v>2</v>
      </c>
      <c r="D3" s="1429" t="s">
        <v>824</v>
      </c>
    </row>
    <row r="4" spans="1:4">
      <c r="A4" s="1430" t="s">
        <v>825</v>
      </c>
      <c r="B4" s="1431" t="s">
        <v>826</v>
      </c>
      <c r="C4" s="1431">
        <v>2</v>
      </c>
      <c r="D4" s="1432" t="s">
        <v>335</v>
      </c>
    </row>
    <row r="5" ht="23.25" spans="1:4">
      <c r="A5" s="1427" t="s">
        <v>827</v>
      </c>
      <c r="B5" s="1428" t="s">
        <v>828</v>
      </c>
      <c r="C5" s="1428">
        <v>3</v>
      </c>
      <c r="D5" s="1433" t="s">
        <v>829</v>
      </c>
    </row>
    <row r="6" ht="23.25" spans="1:4">
      <c r="A6" s="1434" t="s">
        <v>830</v>
      </c>
      <c r="B6" s="1435" t="s">
        <v>831</v>
      </c>
      <c r="C6" s="1435">
        <v>3</v>
      </c>
      <c r="D6" s="1433" t="s">
        <v>832</v>
      </c>
    </row>
    <row r="7" ht="23.25" spans="1:4">
      <c r="A7" s="1436" t="s">
        <v>833</v>
      </c>
      <c r="B7" s="1437" t="s">
        <v>834</v>
      </c>
      <c r="C7" s="1437">
        <v>3</v>
      </c>
      <c r="D7" s="1433" t="s">
        <v>835</v>
      </c>
    </row>
    <row r="8" ht="23.25" spans="1:4">
      <c r="A8" s="1434" t="s">
        <v>836</v>
      </c>
      <c r="B8" s="1435" t="s">
        <v>837</v>
      </c>
      <c r="C8" s="1435">
        <v>3</v>
      </c>
      <c r="D8" s="1433" t="s">
        <v>388</v>
      </c>
    </row>
    <row r="9" ht="23.25" spans="1:4">
      <c r="A9" s="1427" t="s">
        <v>838</v>
      </c>
      <c r="B9" s="1428" t="s">
        <v>839</v>
      </c>
      <c r="C9" s="1428">
        <v>3</v>
      </c>
      <c r="D9" s="1433" t="s">
        <v>313</v>
      </c>
    </row>
    <row r="10" ht="23.25" spans="1:4">
      <c r="A10" s="1434" t="s">
        <v>840</v>
      </c>
      <c r="B10" s="1435" t="s">
        <v>841</v>
      </c>
      <c r="C10" s="1435">
        <v>3</v>
      </c>
      <c r="D10" s="1433" t="s">
        <v>842</v>
      </c>
    </row>
    <row r="11" ht="23.25" spans="1:4">
      <c r="A11" s="1427" t="s">
        <v>843</v>
      </c>
      <c r="B11" s="1428" t="s">
        <v>844</v>
      </c>
      <c r="C11" s="1428">
        <v>3</v>
      </c>
      <c r="D11" s="1433" t="s">
        <v>329</v>
      </c>
    </row>
    <row r="12" ht="23.25" spans="1:4">
      <c r="A12" s="1434" t="s">
        <v>845</v>
      </c>
      <c r="B12" s="1435" t="s">
        <v>846</v>
      </c>
      <c r="C12" s="1435">
        <v>3</v>
      </c>
      <c r="D12" s="1433" t="s">
        <v>343</v>
      </c>
    </row>
    <row r="13" ht="23.25" spans="1:4">
      <c r="A13" s="1427" t="s">
        <v>847</v>
      </c>
      <c r="B13" s="1428" t="s">
        <v>848</v>
      </c>
      <c r="C13" s="1428">
        <v>3</v>
      </c>
      <c r="D13" s="1433" t="s">
        <v>396</v>
      </c>
    </row>
    <row r="14" ht="22.5" spans="1:4">
      <c r="A14" s="74" t="s">
        <v>849</v>
      </c>
      <c r="B14" s="75" t="s">
        <v>850</v>
      </c>
      <c r="C14" s="1438">
        <v>3</v>
      </c>
      <c r="D14" s="1439" t="s">
        <v>500</v>
      </c>
    </row>
    <row r="15" ht="23.25" spans="1:4">
      <c r="A15" s="1440" t="s">
        <v>851</v>
      </c>
      <c r="B15" s="1441" t="s">
        <v>852</v>
      </c>
      <c r="C15" s="1441">
        <v>4</v>
      </c>
      <c r="D15" s="1433" t="s">
        <v>222</v>
      </c>
    </row>
    <row r="16" ht="23.25" spans="1:4">
      <c r="A16" s="1427" t="s">
        <v>853</v>
      </c>
      <c r="B16" s="1428" t="s">
        <v>854</v>
      </c>
      <c r="C16" s="1428">
        <v>5</v>
      </c>
      <c r="D16" s="1433" t="s">
        <v>358</v>
      </c>
    </row>
    <row r="17" ht="23.25" spans="1:4">
      <c r="A17" s="1442" t="s">
        <v>855</v>
      </c>
      <c r="B17" s="1443" t="s">
        <v>856</v>
      </c>
      <c r="C17" s="1443">
        <v>5</v>
      </c>
      <c r="D17" s="1433" t="s">
        <v>366</v>
      </c>
    </row>
    <row r="18" spans="1:4">
      <c r="A18" s="1440" t="s">
        <v>857</v>
      </c>
      <c r="B18" s="1441" t="s">
        <v>858</v>
      </c>
      <c r="C18" s="1441">
        <v>6</v>
      </c>
      <c r="D18" s="1444" t="s">
        <v>859</v>
      </c>
    </row>
    <row r="19" ht="23.25" spans="1:4">
      <c r="A19" s="1434" t="s">
        <v>860</v>
      </c>
      <c r="B19" s="1435" t="s">
        <v>861</v>
      </c>
      <c r="C19" s="1435">
        <v>7</v>
      </c>
      <c r="D19" s="1433" t="s">
        <v>228</v>
      </c>
    </row>
    <row r="20" spans="1:4">
      <c r="A20" s="1434" t="s">
        <v>862</v>
      </c>
      <c r="B20" s="1435" t="s">
        <v>863</v>
      </c>
      <c r="C20" s="1435">
        <v>7</v>
      </c>
      <c r="D20" s="1445" t="s">
        <v>248</v>
      </c>
    </row>
    <row r="21" ht="23.25" spans="1:4">
      <c r="A21" s="1446" t="s">
        <v>864</v>
      </c>
      <c r="B21" s="1447" t="s">
        <v>865</v>
      </c>
      <c r="C21" s="1447">
        <v>8</v>
      </c>
      <c r="D21" s="1433" t="s">
        <v>454</v>
      </c>
    </row>
    <row r="22" ht="23.25" spans="1:4">
      <c r="A22" s="1442" t="s">
        <v>866</v>
      </c>
      <c r="B22" s="1443" t="s">
        <v>867</v>
      </c>
      <c r="C22" s="1443">
        <v>8</v>
      </c>
      <c r="D22" s="1433" t="s">
        <v>708</v>
      </c>
    </row>
    <row r="23" ht="23.25" spans="1:4">
      <c r="A23" s="1434" t="s">
        <v>868</v>
      </c>
      <c r="B23" s="1435" t="s">
        <v>869</v>
      </c>
      <c r="C23" s="1435">
        <v>8</v>
      </c>
      <c r="D23" s="1433" t="s">
        <v>644</v>
      </c>
    </row>
    <row r="24" ht="23.25" spans="1:4">
      <c r="A24" s="1442" t="s">
        <v>870</v>
      </c>
      <c r="B24" s="1443" t="s">
        <v>871</v>
      </c>
      <c r="C24" s="1443">
        <v>8</v>
      </c>
      <c r="D24" s="1433" t="s">
        <v>360</v>
      </c>
    </row>
    <row r="25" ht="23.25" spans="1:4">
      <c r="A25" s="1434" t="s">
        <v>872</v>
      </c>
      <c r="B25" s="1435" t="s">
        <v>873</v>
      </c>
      <c r="C25" s="1435">
        <v>8</v>
      </c>
      <c r="D25" s="1433" t="s">
        <v>548</v>
      </c>
    </row>
    <row r="26" ht="23.25" spans="1:4">
      <c r="A26" s="1442" t="s">
        <v>874</v>
      </c>
      <c r="B26" s="1443" t="s">
        <v>875</v>
      </c>
      <c r="C26" s="1443">
        <v>8</v>
      </c>
      <c r="D26" s="1433" t="s">
        <v>368</v>
      </c>
    </row>
    <row r="27" ht="23.25" spans="1:4">
      <c r="A27" s="1434" t="s">
        <v>876</v>
      </c>
      <c r="B27" s="1435" t="s">
        <v>877</v>
      </c>
      <c r="C27" s="1435">
        <v>8</v>
      </c>
      <c r="D27" s="1433" t="s">
        <v>878</v>
      </c>
    </row>
    <row r="28" ht="23.25" spans="1:4">
      <c r="A28" s="1442" t="s">
        <v>879</v>
      </c>
      <c r="B28" s="1443" t="s">
        <v>880</v>
      </c>
      <c r="C28" s="1443">
        <v>8</v>
      </c>
      <c r="D28" s="1433" t="s">
        <v>715</v>
      </c>
    </row>
    <row r="29" ht="23.25" spans="1:4">
      <c r="A29" s="1434" t="s">
        <v>881</v>
      </c>
      <c r="B29" s="1435" t="s">
        <v>882</v>
      </c>
      <c r="C29" s="1435">
        <v>8</v>
      </c>
      <c r="D29" s="1433" t="s">
        <v>374</v>
      </c>
    </row>
    <row r="30" ht="23.25" spans="1:4">
      <c r="A30" s="1442" t="s">
        <v>883</v>
      </c>
      <c r="B30" s="1443" t="s">
        <v>884</v>
      </c>
      <c r="C30" s="1443">
        <v>8</v>
      </c>
      <c r="D30" s="1433" t="s">
        <v>721</v>
      </c>
    </row>
    <row r="31" ht="23.25" spans="1:4">
      <c r="A31" s="1434" t="s">
        <v>885</v>
      </c>
      <c r="B31" s="1435" t="s">
        <v>886</v>
      </c>
      <c r="C31" s="1435">
        <v>8</v>
      </c>
      <c r="D31" s="1433" t="s">
        <v>652</v>
      </c>
    </row>
    <row r="32" ht="23.25" spans="1:4">
      <c r="A32" s="1442" t="s">
        <v>887</v>
      </c>
      <c r="B32" s="1443" t="s">
        <v>888</v>
      </c>
      <c r="C32" s="1443">
        <v>8</v>
      </c>
      <c r="D32" s="1433" t="s">
        <v>660</v>
      </c>
    </row>
    <row r="33" ht="23.25" spans="1:4">
      <c r="A33" s="1434" t="s">
        <v>889</v>
      </c>
      <c r="B33" s="1435" t="s">
        <v>890</v>
      </c>
      <c r="C33" s="1435">
        <v>8</v>
      </c>
      <c r="D33" s="1433" t="s">
        <v>478</v>
      </c>
    </row>
    <row r="34" ht="23.25" spans="1:4">
      <c r="A34" s="1442" t="s">
        <v>891</v>
      </c>
      <c r="B34" s="1443" t="s">
        <v>892</v>
      </c>
      <c r="C34" s="1443">
        <v>8</v>
      </c>
      <c r="D34" s="1433" t="s">
        <v>290</v>
      </c>
    </row>
    <row r="35" ht="23.25" spans="1:4">
      <c r="A35" s="1434" t="s">
        <v>893</v>
      </c>
      <c r="B35" s="1435" t="s">
        <v>894</v>
      </c>
      <c r="C35" s="1435">
        <v>8</v>
      </c>
      <c r="D35" s="1433" t="s">
        <v>895</v>
      </c>
    </row>
    <row r="36" ht="23.25" spans="1:4">
      <c r="A36" s="1442" t="s">
        <v>896</v>
      </c>
      <c r="B36" s="1443" t="s">
        <v>897</v>
      </c>
      <c r="C36" s="1443">
        <v>8</v>
      </c>
      <c r="D36" s="1433" t="s">
        <v>430</v>
      </c>
    </row>
    <row r="37" ht="23.25" spans="1:4">
      <c r="A37" s="1434" t="s">
        <v>898</v>
      </c>
      <c r="B37" s="1435" t="s">
        <v>899</v>
      </c>
      <c r="C37" s="1435">
        <v>8</v>
      </c>
      <c r="D37" s="1433" t="s">
        <v>602</v>
      </c>
    </row>
    <row r="38" ht="23.25" spans="1:4">
      <c r="A38" s="1442" t="s">
        <v>900</v>
      </c>
      <c r="B38" s="1443" t="s">
        <v>901</v>
      </c>
      <c r="C38" s="1443">
        <v>8</v>
      </c>
      <c r="D38" s="1433" t="s">
        <v>307</v>
      </c>
    </row>
    <row r="39" ht="23.25" spans="1:4">
      <c r="A39" s="1434" t="s">
        <v>902</v>
      </c>
      <c r="B39" s="1435" t="s">
        <v>903</v>
      </c>
      <c r="C39" s="1435">
        <v>8</v>
      </c>
      <c r="D39" s="1433" t="s">
        <v>668</v>
      </c>
    </row>
    <row r="40" ht="23.25" spans="1:4">
      <c r="A40" s="1442" t="s">
        <v>904</v>
      </c>
      <c r="B40" s="1443" t="s">
        <v>905</v>
      </c>
      <c r="C40" s="1443">
        <v>8</v>
      </c>
      <c r="D40" s="1433" t="s">
        <v>315</v>
      </c>
    </row>
    <row r="41" ht="23.25" spans="1:4">
      <c r="A41" s="1434" t="s">
        <v>906</v>
      </c>
      <c r="B41" s="1435" t="s">
        <v>907</v>
      </c>
      <c r="C41" s="1435">
        <v>8</v>
      </c>
      <c r="D41" s="1433" t="s">
        <v>382</v>
      </c>
    </row>
    <row r="42" ht="23.25" spans="1:4">
      <c r="A42" s="1442" t="s">
        <v>908</v>
      </c>
      <c r="B42" s="1443" t="s">
        <v>909</v>
      </c>
      <c r="C42" s="1443">
        <v>8</v>
      </c>
      <c r="D42" s="1433" t="s">
        <v>910</v>
      </c>
    </row>
    <row r="43" ht="23.25" spans="1:4">
      <c r="A43" s="1434" t="s">
        <v>911</v>
      </c>
      <c r="B43" s="1435" t="s">
        <v>912</v>
      </c>
      <c r="C43" s="1435">
        <v>8</v>
      </c>
      <c r="D43" s="1433" t="s">
        <v>390</v>
      </c>
    </row>
    <row r="44" ht="23.25" spans="1:4">
      <c r="A44" s="1442" t="s">
        <v>913</v>
      </c>
      <c r="B44" s="1443" t="s">
        <v>914</v>
      </c>
      <c r="C44" s="1443">
        <v>8</v>
      </c>
      <c r="D44" s="1433" t="s">
        <v>676</v>
      </c>
    </row>
    <row r="45" ht="23.25" spans="1:4">
      <c r="A45" s="1434" t="s">
        <v>915</v>
      </c>
      <c r="B45" s="1435" t="s">
        <v>916</v>
      </c>
      <c r="C45" s="1435">
        <v>8</v>
      </c>
      <c r="D45" s="1433" t="s">
        <v>398</v>
      </c>
    </row>
    <row r="46" ht="23.25" spans="1:4">
      <c r="A46" s="1442" t="s">
        <v>917</v>
      </c>
      <c r="B46" s="1443" t="s">
        <v>918</v>
      </c>
      <c r="C46" s="1443">
        <v>8</v>
      </c>
      <c r="D46" s="1433" t="s">
        <v>919</v>
      </c>
    </row>
    <row r="47" ht="23.25" spans="1:4">
      <c r="A47" s="1434" t="s">
        <v>920</v>
      </c>
      <c r="B47" s="1435" t="s">
        <v>921</v>
      </c>
      <c r="C47" s="1435">
        <v>8</v>
      </c>
      <c r="D47" s="1433" t="s">
        <v>922</v>
      </c>
    </row>
    <row r="48" ht="23.25" spans="1:4">
      <c r="A48" s="1442" t="s">
        <v>923</v>
      </c>
      <c r="B48" s="1443" t="s">
        <v>924</v>
      </c>
      <c r="C48" s="1443">
        <v>8</v>
      </c>
      <c r="D48" s="1433" t="s">
        <v>323</v>
      </c>
    </row>
    <row r="49" ht="23.25" spans="1:4">
      <c r="A49" s="1434" t="s">
        <v>925</v>
      </c>
      <c r="B49" s="1435" t="s">
        <v>926</v>
      </c>
      <c r="C49" s="1435">
        <v>8</v>
      </c>
      <c r="D49" s="1433" t="s">
        <v>438</v>
      </c>
    </row>
    <row r="50" ht="23.25" spans="1:4">
      <c r="A50" s="1442" t="s">
        <v>927</v>
      </c>
      <c r="B50" s="1443" t="s">
        <v>928</v>
      </c>
      <c r="C50" s="1443">
        <v>8</v>
      </c>
      <c r="D50" s="1433" t="s">
        <v>331</v>
      </c>
    </row>
    <row r="51" ht="23.25" spans="1:4">
      <c r="A51" s="1434" t="s">
        <v>929</v>
      </c>
      <c r="B51" s="1435" t="s">
        <v>930</v>
      </c>
      <c r="C51" s="1435">
        <v>8</v>
      </c>
      <c r="D51" s="1433" t="s">
        <v>446</v>
      </c>
    </row>
    <row r="52" ht="23.25" spans="1:4">
      <c r="A52" s="1442" t="s">
        <v>931</v>
      </c>
      <c r="B52" s="1443" t="s">
        <v>932</v>
      </c>
      <c r="C52" s="1443">
        <v>8</v>
      </c>
      <c r="D52" s="1433" t="s">
        <v>692</v>
      </c>
    </row>
    <row r="53" ht="23.25" spans="1:4">
      <c r="A53" s="1434" t="s">
        <v>933</v>
      </c>
      <c r="B53" s="1435" t="s">
        <v>934</v>
      </c>
      <c r="C53" s="1435">
        <v>8</v>
      </c>
      <c r="D53" s="1433" t="s">
        <v>406</v>
      </c>
    </row>
    <row r="54" ht="23.25" spans="1:4">
      <c r="A54" s="1442" t="s">
        <v>935</v>
      </c>
      <c r="B54" s="1443" t="s">
        <v>936</v>
      </c>
      <c r="C54" s="1443">
        <v>8</v>
      </c>
      <c r="D54" s="1433" t="s">
        <v>414</v>
      </c>
    </row>
    <row r="55" ht="23.25" spans="1:4">
      <c r="A55" s="1434" t="s">
        <v>937</v>
      </c>
      <c r="B55" s="1435" t="s">
        <v>938</v>
      </c>
      <c r="C55" s="1435">
        <v>8</v>
      </c>
      <c r="D55" s="1433" t="s">
        <v>337</v>
      </c>
    </row>
    <row r="56" ht="23.25" spans="1:4">
      <c r="A56" s="1442" t="s">
        <v>939</v>
      </c>
      <c r="B56" s="1443" t="s">
        <v>940</v>
      </c>
      <c r="C56" s="1443">
        <v>8</v>
      </c>
      <c r="D56" s="1433" t="s">
        <v>345</v>
      </c>
    </row>
    <row r="57" ht="23.25" spans="1:4">
      <c r="A57" s="1434" t="s">
        <v>941</v>
      </c>
      <c r="B57" s="1435" t="s">
        <v>942</v>
      </c>
      <c r="C57" s="1435">
        <v>8</v>
      </c>
      <c r="D57" s="1433" t="s">
        <v>352</v>
      </c>
    </row>
    <row r="58" ht="22.5" spans="1:4">
      <c r="A58" s="1442" t="s">
        <v>943</v>
      </c>
      <c r="B58" s="1443" t="s">
        <v>944</v>
      </c>
      <c r="C58" s="1443">
        <v>8</v>
      </c>
      <c r="D58" s="1448" t="s">
        <v>700</v>
      </c>
    </row>
    <row r="59" ht="22.5" spans="1:4">
      <c r="A59" s="1449" t="s">
        <v>945</v>
      </c>
      <c r="B59" s="1450" t="s">
        <v>946</v>
      </c>
      <c r="C59" s="1450">
        <v>8</v>
      </c>
      <c r="D59" s="1448" t="s">
        <v>947</v>
      </c>
    </row>
    <row r="60" ht="22.5" spans="1:4">
      <c r="A60" s="1451" t="s">
        <v>443</v>
      </c>
      <c r="B60" s="1452" t="s">
        <v>948</v>
      </c>
      <c r="C60" s="1453">
        <v>9</v>
      </c>
      <c r="D60" s="1454" t="s">
        <v>444</v>
      </c>
    </row>
    <row r="61" ht="22.5" spans="1:4">
      <c r="A61" s="1455" t="s">
        <v>949</v>
      </c>
      <c r="B61" s="1456" t="s">
        <v>950</v>
      </c>
      <c r="C61" s="1453">
        <v>9</v>
      </c>
      <c r="D61" s="1454" t="s">
        <v>951</v>
      </c>
    </row>
    <row r="62" ht="22.5" spans="1:4">
      <c r="A62" s="1455" t="s">
        <v>952</v>
      </c>
      <c r="B62" s="1456" t="s">
        <v>953</v>
      </c>
      <c r="C62" s="1453">
        <v>9</v>
      </c>
      <c r="D62" s="1454" t="s">
        <v>954</v>
      </c>
    </row>
    <row r="63" ht="22.5" spans="1:4">
      <c r="A63" s="1457" t="s">
        <v>955</v>
      </c>
      <c r="B63" s="1458" t="s">
        <v>956</v>
      </c>
      <c r="C63" s="1458">
        <v>9</v>
      </c>
      <c r="D63" s="1454" t="s">
        <v>957</v>
      </c>
    </row>
    <row r="64" ht="22.5" spans="1:4">
      <c r="A64" s="1459" t="s">
        <v>958</v>
      </c>
      <c r="B64" s="1453" t="s">
        <v>959</v>
      </c>
      <c r="C64" s="1453">
        <v>9</v>
      </c>
      <c r="D64" s="1454" t="s">
        <v>420</v>
      </c>
    </row>
    <row r="65" ht="22.5" spans="1:4">
      <c r="A65" s="1455" t="s">
        <v>960</v>
      </c>
      <c r="B65" s="1456" t="s">
        <v>961</v>
      </c>
      <c r="C65" s="1456">
        <v>9</v>
      </c>
      <c r="D65" s="1454" t="s">
        <v>436</v>
      </c>
    </row>
    <row r="66" ht="22.5" spans="1:4">
      <c r="A66" s="1459" t="s">
        <v>962</v>
      </c>
      <c r="B66" s="1453" t="s">
        <v>963</v>
      </c>
      <c r="C66" s="1453">
        <v>9</v>
      </c>
      <c r="D66" s="1454" t="s">
        <v>717</v>
      </c>
    </row>
    <row r="67" ht="22.5" spans="1:4">
      <c r="A67" s="1459" t="s">
        <v>964</v>
      </c>
      <c r="B67" s="1453" t="s">
        <v>965</v>
      </c>
      <c r="C67" s="1453">
        <v>9</v>
      </c>
      <c r="D67" s="1454" t="s">
        <v>484</v>
      </c>
    </row>
    <row r="68" ht="22.5" spans="1:4">
      <c r="A68" s="1459" t="s">
        <v>966</v>
      </c>
      <c r="B68" s="1453" t="s">
        <v>967</v>
      </c>
      <c r="C68" s="1453">
        <v>9</v>
      </c>
      <c r="D68" s="1454" t="s">
        <v>516</v>
      </c>
    </row>
    <row r="69" ht="22.5" spans="1:4">
      <c r="A69" s="1455" t="s">
        <v>968</v>
      </c>
      <c r="B69" s="1456" t="s">
        <v>969</v>
      </c>
      <c r="C69" s="1456">
        <v>9</v>
      </c>
      <c r="D69" s="1454" t="s">
        <v>227</v>
      </c>
    </row>
    <row r="70" ht="22.5" spans="1:4">
      <c r="A70" s="1459" t="s">
        <v>970</v>
      </c>
      <c r="B70" s="1453" t="s">
        <v>971</v>
      </c>
      <c r="C70" s="1453">
        <v>9</v>
      </c>
      <c r="D70" s="1454" t="s">
        <v>226</v>
      </c>
    </row>
    <row r="71" ht="22.5" spans="1:4">
      <c r="A71" s="1455" t="s">
        <v>972</v>
      </c>
      <c r="B71" s="1456" t="s">
        <v>973</v>
      </c>
      <c r="C71" s="1456">
        <v>9</v>
      </c>
      <c r="D71" s="1454" t="s">
        <v>702</v>
      </c>
    </row>
    <row r="72" ht="22.5" spans="1:4">
      <c r="A72" s="1460" t="s">
        <v>974</v>
      </c>
      <c r="B72" s="1461" t="s">
        <v>975</v>
      </c>
      <c r="C72" s="1461">
        <v>9</v>
      </c>
      <c r="D72" s="1454" t="s">
        <v>694</v>
      </c>
    </row>
    <row r="73" ht="23.25" spans="1:4">
      <c r="A73" s="1462" t="s">
        <v>976</v>
      </c>
      <c r="B73" s="1463" t="s">
        <v>977</v>
      </c>
      <c r="C73" s="1463">
        <v>10</v>
      </c>
      <c r="D73" s="1433" t="s">
        <v>978</v>
      </c>
    </row>
    <row r="74" ht="23.25" spans="1:4">
      <c r="A74" s="1434" t="s">
        <v>979</v>
      </c>
      <c r="B74" s="1435" t="s">
        <v>980</v>
      </c>
      <c r="C74" s="1435">
        <v>10</v>
      </c>
      <c r="D74" s="1433" t="s">
        <v>510</v>
      </c>
    </row>
    <row r="75" ht="23.25" spans="1:4">
      <c r="A75" s="1442" t="s">
        <v>981</v>
      </c>
      <c r="B75" s="1443" t="s">
        <v>982</v>
      </c>
      <c r="C75" s="1443">
        <v>10</v>
      </c>
      <c r="D75" s="1433" t="s">
        <v>384</v>
      </c>
    </row>
    <row r="76" ht="23.25" spans="1:4">
      <c r="A76" s="1434" t="s">
        <v>983</v>
      </c>
      <c r="B76" s="1435" t="s">
        <v>984</v>
      </c>
      <c r="C76" s="1435">
        <v>10</v>
      </c>
      <c r="D76" s="1433" t="s">
        <v>672</v>
      </c>
    </row>
    <row r="77" ht="23.25" spans="1:4">
      <c r="A77" s="1442" t="s">
        <v>985</v>
      </c>
      <c r="B77" s="1443" t="s">
        <v>986</v>
      </c>
      <c r="C77" s="1443">
        <v>10</v>
      </c>
      <c r="D77" s="1433" t="s">
        <v>987</v>
      </c>
    </row>
    <row r="78" ht="23.25" spans="1:4">
      <c r="A78" s="1434" t="s">
        <v>988</v>
      </c>
      <c r="B78" s="1435" t="s">
        <v>989</v>
      </c>
      <c r="C78" s="1435">
        <v>10</v>
      </c>
      <c r="D78" s="1433" t="s">
        <v>990</v>
      </c>
    </row>
    <row r="79" ht="23.25" spans="1:4">
      <c r="A79" s="1442" t="s">
        <v>991</v>
      </c>
      <c r="B79" s="1443" t="s">
        <v>992</v>
      </c>
      <c r="C79" s="1443">
        <v>10</v>
      </c>
      <c r="D79" s="1433" t="s">
        <v>752</v>
      </c>
    </row>
    <row r="80" ht="23.25" spans="1:4">
      <c r="A80" s="1434" t="s">
        <v>993</v>
      </c>
      <c r="B80" s="1435" t="s">
        <v>994</v>
      </c>
      <c r="C80" s="1435">
        <v>10</v>
      </c>
      <c r="D80" s="1433" t="s">
        <v>995</v>
      </c>
    </row>
    <row r="81" ht="23.25" spans="1:4">
      <c r="A81" s="1442" t="s">
        <v>996</v>
      </c>
      <c r="B81" s="1443" t="s">
        <v>997</v>
      </c>
      <c r="C81" s="1443">
        <v>10</v>
      </c>
      <c r="D81" s="1433" t="s">
        <v>998</v>
      </c>
    </row>
    <row r="82" ht="23.25" spans="1:4">
      <c r="A82" s="1434" t="s">
        <v>999</v>
      </c>
      <c r="B82" s="1435" t="s">
        <v>1000</v>
      </c>
      <c r="C82" s="1435">
        <v>10</v>
      </c>
      <c r="D82" s="1433" t="s">
        <v>1001</v>
      </c>
    </row>
    <row r="83" ht="23.25" spans="1:4">
      <c r="A83" s="1442" t="s">
        <v>1002</v>
      </c>
      <c r="B83" s="1443" t="s">
        <v>1003</v>
      </c>
      <c r="C83" s="1443">
        <v>10</v>
      </c>
      <c r="D83" s="1433" t="s">
        <v>1004</v>
      </c>
    </row>
    <row r="84" ht="23.25" spans="1:4">
      <c r="A84" s="1434" t="s">
        <v>1005</v>
      </c>
      <c r="B84" s="1435" t="s">
        <v>1006</v>
      </c>
      <c r="C84" s="1435">
        <v>10</v>
      </c>
      <c r="D84" s="1433" t="s">
        <v>654</v>
      </c>
    </row>
    <row r="85" ht="23.25" spans="1:4">
      <c r="A85" s="1442" t="s">
        <v>1007</v>
      </c>
      <c r="B85" s="1443" t="s">
        <v>1008</v>
      </c>
      <c r="C85" s="1443">
        <v>10</v>
      </c>
      <c r="D85" s="1433" t="s">
        <v>458</v>
      </c>
    </row>
    <row r="86" ht="23.25" spans="1:4">
      <c r="A86" s="1434" t="s">
        <v>1009</v>
      </c>
      <c r="B86" s="1435" t="s">
        <v>1010</v>
      </c>
      <c r="C86" s="1435">
        <v>10</v>
      </c>
      <c r="D86" s="1433" t="s">
        <v>532</v>
      </c>
    </row>
    <row r="87" ht="23.25" spans="1:4">
      <c r="A87" s="1442" t="s">
        <v>1011</v>
      </c>
      <c r="B87" s="1443" t="s">
        <v>1012</v>
      </c>
      <c r="C87" s="1443">
        <v>10</v>
      </c>
      <c r="D87" s="1433" t="s">
        <v>466</v>
      </c>
    </row>
    <row r="88" ht="23.25" spans="1:4">
      <c r="A88" s="1434" t="s">
        <v>1013</v>
      </c>
      <c r="B88" s="1435" t="s">
        <v>1014</v>
      </c>
      <c r="C88" s="1435">
        <v>10</v>
      </c>
      <c r="D88" s="1433" t="s">
        <v>392</v>
      </c>
    </row>
    <row r="89" ht="23.25" spans="1:4">
      <c r="A89" s="1442" t="s">
        <v>1015</v>
      </c>
      <c r="B89" s="1443" t="s">
        <v>1016</v>
      </c>
      <c r="C89" s="1443">
        <v>10</v>
      </c>
      <c r="D89" s="1433" t="s">
        <v>1017</v>
      </c>
    </row>
    <row r="90" ht="23.25" spans="1:4">
      <c r="A90" s="1434" t="s">
        <v>1018</v>
      </c>
      <c r="B90" s="1435" t="s">
        <v>1019</v>
      </c>
      <c r="C90" s="1435">
        <v>10</v>
      </c>
      <c r="D90" s="1433" t="s">
        <v>1020</v>
      </c>
    </row>
    <row r="91" ht="23.25" spans="1:4">
      <c r="A91" s="1442" t="s">
        <v>1021</v>
      </c>
      <c r="B91" s="1443" t="s">
        <v>1022</v>
      </c>
      <c r="C91" s="1443">
        <v>10</v>
      </c>
      <c r="D91" s="1433" t="s">
        <v>490</v>
      </c>
    </row>
    <row r="92" ht="23.25" spans="1:4">
      <c r="A92" s="1434" t="s">
        <v>1023</v>
      </c>
      <c r="B92" s="1435" t="s">
        <v>1024</v>
      </c>
      <c r="C92" s="1435">
        <v>10</v>
      </c>
      <c r="D92" s="1433" t="s">
        <v>1025</v>
      </c>
    </row>
    <row r="93" ht="23.25" spans="1:4">
      <c r="A93" s="1442" t="s">
        <v>1026</v>
      </c>
      <c r="B93" s="1443" t="s">
        <v>1027</v>
      </c>
      <c r="C93" s="1443">
        <v>10</v>
      </c>
      <c r="D93" s="1433" t="s">
        <v>400</v>
      </c>
    </row>
    <row r="94" ht="23.25" spans="1:4">
      <c r="A94" s="1434" t="s">
        <v>1028</v>
      </c>
      <c r="B94" s="1435" t="s">
        <v>1029</v>
      </c>
      <c r="C94" s="1435">
        <v>10</v>
      </c>
      <c r="D94" s="1433" t="s">
        <v>394</v>
      </c>
    </row>
    <row r="95" ht="23.25" spans="1:4">
      <c r="A95" s="1442" t="s">
        <v>1030</v>
      </c>
      <c r="B95" s="1443" t="s">
        <v>1031</v>
      </c>
      <c r="C95" s="1443">
        <v>10</v>
      </c>
      <c r="D95" s="1433" t="s">
        <v>1032</v>
      </c>
    </row>
    <row r="96" ht="23.25" spans="1:4">
      <c r="A96" s="1434" t="s">
        <v>1033</v>
      </c>
      <c r="B96" s="1435" t="s">
        <v>1034</v>
      </c>
      <c r="C96" s="1435">
        <v>10</v>
      </c>
      <c r="D96" s="1433" t="s">
        <v>408</v>
      </c>
    </row>
    <row r="97" ht="23.25" spans="1:4">
      <c r="A97" s="1442" t="s">
        <v>1035</v>
      </c>
      <c r="B97" s="1443" t="s">
        <v>1036</v>
      </c>
      <c r="C97" s="1443">
        <v>10</v>
      </c>
      <c r="D97" s="1433" t="s">
        <v>416</v>
      </c>
    </row>
    <row r="98" ht="23.25" spans="1:4">
      <c r="A98" s="1434" t="s">
        <v>1037</v>
      </c>
      <c r="B98" s="1435" t="s">
        <v>1038</v>
      </c>
      <c r="C98" s="1435">
        <v>10</v>
      </c>
      <c r="D98" s="1433" t="s">
        <v>1039</v>
      </c>
    </row>
    <row r="99" ht="23.25" spans="1:4">
      <c r="A99" s="1442" t="s">
        <v>1040</v>
      </c>
      <c r="B99" s="1443" t="s">
        <v>1041</v>
      </c>
      <c r="C99" s="1443">
        <v>10</v>
      </c>
      <c r="D99" s="1433" t="s">
        <v>424</v>
      </c>
    </row>
    <row r="100" ht="23.25" spans="1:4">
      <c r="A100" s="1434" t="s">
        <v>1042</v>
      </c>
      <c r="B100" s="1435" t="s">
        <v>1043</v>
      </c>
      <c r="C100" s="1435">
        <v>10</v>
      </c>
      <c r="D100" s="1433" t="s">
        <v>498</v>
      </c>
    </row>
    <row r="101" ht="23.25" spans="1:4">
      <c r="A101" s="1442" t="s">
        <v>1044</v>
      </c>
      <c r="B101" s="1443" t="s">
        <v>1045</v>
      </c>
      <c r="C101" s="1443">
        <v>10</v>
      </c>
      <c r="D101" s="1433" t="s">
        <v>1046</v>
      </c>
    </row>
    <row r="102" ht="23.25" spans="1:4">
      <c r="A102" s="1434" t="s">
        <v>1047</v>
      </c>
      <c r="B102" s="1435" t="s">
        <v>1048</v>
      </c>
      <c r="C102" s="1435">
        <v>10</v>
      </c>
      <c r="D102" s="1433" t="s">
        <v>432</v>
      </c>
    </row>
    <row r="103" ht="23.25" spans="1:4">
      <c r="A103" s="1442" t="s">
        <v>1049</v>
      </c>
      <c r="B103" s="1443" t="s">
        <v>1050</v>
      </c>
      <c r="C103" s="1443">
        <v>10</v>
      </c>
      <c r="D103" s="1433" t="s">
        <v>349</v>
      </c>
    </row>
    <row r="104" ht="23.25" spans="1:4">
      <c r="A104" s="1434" t="s">
        <v>1051</v>
      </c>
      <c r="B104" s="1435" t="s">
        <v>1052</v>
      </c>
      <c r="C104" s="1435">
        <v>10</v>
      </c>
      <c r="D104" s="1433" t="s">
        <v>506</v>
      </c>
    </row>
    <row r="105" ht="23.25" spans="1:4">
      <c r="A105" s="1442" t="s">
        <v>1053</v>
      </c>
      <c r="B105" s="1443" t="s">
        <v>1054</v>
      </c>
      <c r="C105" s="1443">
        <v>10</v>
      </c>
      <c r="D105" s="1433" t="s">
        <v>440</v>
      </c>
    </row>
    <row r="106" ht="23.25" spans="1:4">
      <c r="A106" s="1434" t="s">
        <v>1055</v>
      </c>
      <c r="B106" s="1435" t="s">
        <v>1056</v>
      </c>
      <c r="C106" s="1435">
        <v>10</v>
      </c>
      <c r="D106" s="1433" t="s">
        <v>1057</v>
      </c>
    </row>
    <row r="107" ht="22.5" spans="1:4">
      <c r="A107" s="1442" t="s">
        <v>1058</v>
      </c>
      <c r="B107" s="1443" t="s">
        <v>1059</v>
      </c>
      <c r="C107" s="1443">
        <v>10</v>
      </c>
      <c r="D107" s="1448" t="s">
        <v>680</v>
      </c>
    </row>
    <row r="108" ht="23.25" spans="1:4">
      <c r="A108" s="1434" t="s">
        <v>1060</v>
      </c>
      <c r="B108" s="1435" t="s">
        <v>1061</v>
      </c>
      <c r="C108" s="1435">
        <v>10</v>
      </c>
      <c r="D108" s="1433" t="s">
        <v>356</v>
      </c>
    </row>
    <row r="109" ht="23.25" spans="1:4">
      <c r="A109" s="1442" t="s">
        <v>1062</v>
      </c>
      <c r="B109" s="1443" t="s">
        <v>1063</v>
      </c>
      <c r="C109" s="1443">
        <v>10</v>
      </c>
      <c r="D109" s="1433" t="s">
        <v>688</v>
      </c>
    </row>
    <row r="110" ht="22.5" spans="1:4">
      <c r="A110" s="1434" t="s">
        <v>1064</v>
      </c>
      <c r="B110" s="1435" t="s">
        <v>1065</v>
      </c>
      <c r="C110" s="1435">
        <v>10</v>
      </c>
      <c r="D110" s="1464" t="s">
        <v>1066</v>
      </c>
    </row>
    <row r="111" ht="23.25" spans="1:4">
      <c r="A111" s="1442" t="s">
        <v>1067</v>
      </c>
      <c r="B111" s="1443" t="s">
        <v>1068</v>
      </c>
      <c r="C111" s="1443">
        <v>10</v>
      </c>
      <c r="D111" s="1433" t="s">
        <v>1069</v>
      </c>
    </row>
    <row r="112" ht="23.25" spans="1:4">
      <c r="A112" s="1434" t="s">
        <v>1070</v>
      </c>
      <c r="B112" s="1435" t="s">
        <v>1071</v>
      </c>
      <c r="C112" s="1435">
        <v>10</v>
      </c>
      <c r="D112" s="1433" t="s">
        <v>1072</v>
      </c>
    </row>
    <row r="113" ht="23.25" spans="1:4">
      <c r="A113" s="1442" t="s">
        <v>1073</v>
      </c>
      <c r="B113" s="1443" t="s">
        <v>1074</v>
      </c>
      <c r="C113" s="1443">
        <v>10</v>
      </c>
      <c r="D113" s="1433" t="s">
        <v>311</v>
      </c>
    </row>
    <row r="114" ht="23.25" spans="1:4">
      <c r="A114" s="1434" t="s">
        <v>1075</v>
      </c>
      <c r="B114" s="1435" t="s">
        <v>1076</v>
      </c>
      <c r="C114" s="1435">
        <v>10</v>
      </c>
      <c r="D114" s="1433" t="s">
        <v>364</v>
      </c>
    </row>
    <row r="115" ht="23.25" spans="1:4">
      <c r="A115" s="1442" t="s">
        <v>1077</v>
      </c>
      <c r="B115" s="1443" t="s">
        <v>1078</v>
      </c>
      <c r="C115" s="1443">
        <v>10</v>
      </c>
      <c r="D115" s="1433" t="s">
        <v>1079</v>
      </c>
    </row>
    <row r="116" ht="23.25" spans="1:4">
      <c r="A116" s="1434" t="s">
        <v>1080</v>
      </c>
      <c r="B116" s="1435" t="s">
        <v>1081</v>
      </c>
      <c r="C116" s="1435">
        <v>10</v>
      </c>
      <c r="D116" s="1433" t="s">
        <v>333</v>
      </c>
    </row>
    <row r="117" ht="23.25" spans="1:4">
      <c r="A117" s="1442" t="s">
        <v>1082</v>
      </c>
      <c r="B117" s="1443" t="s">
        <v>1083</v>
      </c>
      <c r="C117" s="1443">
        <v>10</v>
      </c>
      <c r="D117" s="1433" t="s">
        <v>528</v>
      </c>
    </row>
    <row r="118" ht="23.25" spans="1:4">
      <c r="A118" s="1434" t="s">
        <v>1084</v>
      </c>
      <c r="B118" s="1435" t="s">
        <v>1085</v>
      </c>
      <c r="C118" s="1435">
        <v>10</v>
      </c>
      <c r="D118" s="1433" t="s">
        <v>464</v>
      </c>
    </row>
    <row r="119" ht="23.25" spans="1:4">
      <c r="A119" s="1442" t="s">
        <v>1086</v>
      </c>
      <c r="B119" s="1443" t="s">
        <v>1087</v>
      </c>
      <c r="C119" s="1443">
        <v>10</v>
      </c>
      <c r="D119" s="1433" t="s">
        <v>339</v>
      </c>
    </row>
    <row r="120" ht="23.25" spans="1:4">
      <c r="A120" s="1434" t="s">
        <v>1088</v>
      </c>
      <c r="B120" s="1435" t="s">
        <v>1089</v>
      </c>
      <c r="C120" s="1435">
        <v>10</v>
      </c>
      <c r="D120" s="1433" t="s">
        <v>347</v>
      </c>
    </row>
    <row r="121" ht="23.25" spans="1:4">
      <c r="A121" s="1442" t="s">
        <v>1090</v>
      </c>
      <c r="B121" s="1443" t="s">
        <v>1091</v>
      </c>
      <c r="C121" s="1443">
        <v>10</v>
      </c>
      <c r="D121" s="1433" t="s">
        <v>556</v>
      </c>
    </row>
    <row r="122" ht="23.25" spans="1:4">
      <c r="A122" s="1434" t="s">
        <v>1092</v>
      </c>
      <c r="B122" s="1435" t="s">
        <v>1093</v>
      </c>
      <c r="C122" s="1435">
        <v>10</v>
      </c>
      <c r="D122" s="1433" t="s">
        <v>1094</v>
      </c>
    </row>
    <row r="123" ht="22.5" spans="1:4">
      <c r="A123" s="1442" t="s">
        <v>1095</v>
      </c>
      <c r="B123" s="1443" t="s">
        <v>1096</v>
      </c>
      <c r="C123" s="1443">
        <v>10</v>
      </c>
      <c r="D123" s="1448" t="s">
        <v>536</v>
      </c>
    </row>
    <row r="124" ht="23.25" spans="1:4">
      <c r="A124" s="1434" t="s">
        <v>1097</v>
      </c>
      <c r="B124" s="1435" t="s">
        <v>1098</v>
      </c>
      <c r="C124" s="1435">
        <v>10</v>
      </c>
      <c r="D124" s="1433" t="s">
        <v>472</v>
      </c>
    </row>
    <row r="125" ht="23.25" spans="1:4">
      <c r="A125" s="1442" t="s">
        <v>1099</v>
      </c>
      <c r="B125" s="1443" t="s">
        <v>1100</v>
      </c>
      <c r="C125" s="1443">
        <v>10</v>
      </c>
      <c r="D125" s="1433" t="s">
        <v>480</v>
      </c>
    </row>
    <row r="126" ht="23.25" spans="1:4">
      <c r="A126" s="1442" t="s">
        <v>1101</v>
      </c>
      <c r="B126" s="1443" t="s">
        <v>1102</v>
      </c>
      <c r="C126" s="1443">
        <v>10</v>
      </c>
      <c r="D126" s="1433" t="s">
        <v>488</v>
      </c>
    </row>
    <row r="127" ht="23.25" spans="1:4">
      <c r="A127" s="1434" t="s">
        <v>1103</v>
      </c>
      <c r="B127" s="1435" t="s">
        <v>1104</v>
      </c>
      <c r="C127" s="1435">
        <v>10</v>
      </c>
      <c r="D127" s="1433" t="s">
        <v>1105</v>
      </c>
    </row>
    <row r="128" ht="23.25" spans="1:4">
      <c r="A128" s="1442" t="s">
        <v>1106</v>
      </c>
      <c r="B128" s="1443" t="s">
        <v>1107</v>
      </c>
      <c r="C128" s="1443">
        <v>10</v>
      </c>
      <c r="D128" s="1433" t="s">
        <v>544</v>
      </c>
    </row>
    <row r="129" ht="23.25" spans="1:4">
      <c r="A129" s="1434" t="s">
        <v>1108</v>
      </c>
      <c r="B129" s="1435" t="s">
        <v>1109</v>
      </c>
      <c r="C129" s="1435">
        <v>10</v>
      </c>
      <c r="D129" s="1433" t="s">
        <v>1110</v>
      </c>
    </row>
    <row r="130" ht="23.25" spans="1:4">
      <c r="A130" s="1442" t="s">
        <v>1111</v>
      </c>
      <c r="B130" s="1443" t="s">
        <v>1112</v>
      </c>
      <c r="C130" s="1443">
        <v>10</v>
      </c>
      <c r="D130" s="1433" t="s">
        <v>560</v>
      </c>
    </row>
    <row r="131" ht="23.25" spans="1:4">
      <c r="A131" s="1434" t="s">
        <v>1113</v>
      </c>
      <c r="B131" s="1435" t="s">
        <v>1114</v>
      </c>
      <c r="C131" s="1435">
        <v>10</v>
      </c>
      <c r="D131" s="1433" t="s">
        <v>1115</v>
      </c>
    </row>
    <row r="132" ht="23.25" spans="1:4">
      <c r="A132" s="1442" t="s">
        <v>1116</v>
      </c>
      <c r="B132" s="1443" t="s">
        <v>1117</v>
      </c>
      <c r="C132" s="1443">
        <v>10</v>
      </c>
      <c r="D132" s="1433" t="s">
        <v>664</v>
      </c>
    </row>
    <row r="133" ht="22.5" spans="1:4">
      <c r="A133" s="1434" t="s">
        <v>1118</v>
      </c>
      <c r="B133" s="1435" t="s">
        <v>1119</v>
      </c>
      <c r="C133" s="1435">
        <v>10</v>
      </c>
      <c r="D133" s="1448" t="s">
        <v>1120</v>
      </c>
    </row>
    <row r="134" ht="23.25" spans="1:4">
      <c r="A134" s="1442" t="s">
        <v>1121</v>
      </c>
      <c r="B134" s="1443" t="s">
        <v>1122</v>
      </c>
      <c r="C134" s="1443">
        <v>10</v>
      </c>
      <c r="D134" s="1433" t="s">
        <v>576</v>
      </c>
    </row>
    <row r="135" ht="23.25" spans="1:4">
      <c r="A135" s="1434" t="s">
        <v>1123</v>
      </c>
      <c r="B135" s="1435" t="s">
        <v>1124</v>
      </c>
      <c r="C135" s="1435">
        <v>10</v>
      </c>
      <c r="D135" s="1433" t="s">
        <v>319</v>
      </c>
    </row>
    <row r="136" ht="23.25" spans="1:4">
      <c r="A136" s="1442" t="s">
        <v>1125</v>
      </c>
      <c r="B136" s="1443" t="s">
        <v>1126</v>
      </c>
      <c r="C136" s="1443">
        <v>10</v>
      </c>
      <c r="D136" s="1433" t="s">
        <v>494</v>
      </c>
    </row>
    <row r="137" ht="22.5" spans="1:4">
      <c r="A137" s="1434" t="s">
        <v>1127</v>
      </c>
      <c r="B137" s="1435" t="s">
        <v>1128</v>
      </c>
      <c r="C137" s="1435">
        <v>10</v>
      </c>
      <c r="D137" s="1448" t="s">
        <v>1129</v>
      </c>
    </row>
    <row r="138" ht="23.25" spans="1:4">
      <c r="A138" s="1442" t="s">
        <v>1130</v>
      </c>
      <c r="B138" s="1443" t="s">
        <v>1131</v>
      </c>
      <c r="C138" s="1443">
        <v>10</v>
      </c>
      <c r="D138" s="1433" t="s">
        <v>710</v>
      </c>
    </row>
    <row r="139" ht="23.25" spans="1:4">
      <c r="A139" s="1434" t="s">
        <v>1132</v>
      </c>
      <c r="B139" s="1435" t="s">
        <v>1133</v>
      </c>
      <c r="C139" s="1435">
        <v>10</v>
      </c>
      <c r="D139" s="1433" t="s">
        <v>410</v>
      </c>
    </row>
    <row r="140" ht="23.25" spans="1:4">
      <c r="A140" s="1442" t="s">
        <v>1134</v>
      </c>
      <c r="B140" s="1443" t="s">
        <v>1135</v>
      </c>
      <c r="C140" s="1443">
        <v>10</v>
      </c>
      <c r="D140" s="1433" t="s">
        <v>670</v>
      </c>
    </row>
    <row r="141" ht="23.25" spans="1:4">
      <c r="A141" s="1434" t="s">
        <v>1136</v>
      </c>
      <c r="B141" s="1435" t="s">
        <v>1137</v>
      </c>
      <c r="C141" s="1435">
        <v>10</v>
      </c>
      <c r="D141" s="1433" t="s">
        <v>572</v>
      </c>
    </row>
    <row r="142" ht="23.25" spans="1:4">
      <c r="A142" s="1442" t="s">
        <v>1138</v>
      </c>
      <c r="B142" s="1443" t="s">
        <v>1139</v>
      </c>
      <c r="C142" s="1443">
        <v>10</v>
      </c>
      <c r="D142" s="1433" t="s">
        <v>354</v>
      </c>
    </row>
    <row r="143" ht="23.25" spans="1:4">
      <c r="A143" s="1434" t="s">
        <v>1140</v>
      </c>
      <c r="B143" s="1435" t="s">
        <v>1141</v>
      </c>
      <c r="C143" s="1435">
        <v>10</v>
      </c>
      <c r="D143" s="1433" t="s">
        <v>1142</v>
      </c>
    </row>
    <row r="144" ht="23.25" spans="1:4">
      <c r="A144" s="1442" t="s">
        <v>1143</v>
      </c>
      <c r="B144" s="1443" t="s">
        <v>1144</v>
      </c>
      <c r="C144" s="1443">
        <v>10</v>
      </c>
      <c r="D144" s="1433" t="s">
        <v>678</v>
      </c>
    </row>
    <row r="145" ht="23.25" spans="1:4">
      <c r="A145" s="1434" t="s">
        <v>1145</v>
      </c>
      <c r="B145" s="1435" t="s">
        <v>1146</v>
      </c>
      <c r="C145" s="1435">
        <v>10</v>
      </c>
      <c r="D145" s="1433" t="s">
        <v>1147</v>
      </c>
    </row>
    <row r="146" ht="23.25" spans="1:4">
      <c r="A146" s="1442" t="s">
        <v>1148</v>
      </c>
      <c r="B146" s="1443" t="s">
        <v>1149</v>
      </c>
      <c r="C146" s="1443">
        <v>10</v>
      </c>
      <c r="D146" s="1433" t="s">
        <v>723</v>
      </c>
    </row>
    <row r="147" ht="23.25" spans="1:4">
      <c r="A147" s="1434" t="s">
        <v>1150</v>
      </c>
      <c r="B147" s="1435" t="s">
        <v>1151</v>
      </c>
      <c r="C147" s="1435">
        <v>10</v>
      </c>
      <c r="D147" s="1433" t="s">
        <v>496</v>
      </c>
    </row>
    <row r="148" ht="23.25" spans="1:4">
      <c r="A148" s="1442" t="s">
        <v>1152</v>
      </c>
      <c r="B148" s="1443" t="s">
        <v>1153</v>
      </c>
      <c r="C148" s="1443">
        <v>10</v>
      </c>
      <c r="D148" s="1433" t="s">
        <v>719</v>
      </c>
    </row>
    <row r="149" ht="23.25" spans="1:4">
      <c r="A149" s="1434" t="s">
        <v>1154</v>
      </c>
      <c r="B149" s="1435" t="s">
        <v>1155</v>
      </c>
      <c r="C149" s="1435">
        <v>10</v>
      </c>
      <c r="D149" s="1433" t="s">
        <v>1156</v>
      </c>
    </row>
    <row r="150" ht="23.25" spans="1:4">
      <c r="A150" s="1442" t="s">
        <v>1157</v>
      </c>
      <c r="B150" s="1443" t="s">
        <v>1158</v>
      </c>
      <c r="C150" s="1443">
        <v>10</v>
      </c>
      <c r="D150" s="1433" t="s">
        <v>1159</v>
      </c>
    </row>
    <row r="151" ht="23.25" spans="1:4">
      <c r="A151" s="1434" t="s">
        <v>1160</v>
      </c>
      <c r="B151" s="1435" t="s">
        <v>1161</v>
      </c>
      <c r="C151" s="1435">
        <v>10</v>
      </c>
      <c r="D151" s="1433" t="s">
        <v>504</v>
      </c>
    </row>
    <row r="152" ht="23.25" spans="1:4">
      <c r="A152" s="1442" t="s">
        <v>1162</v>
      </c>
      <c r="B152" s="1443" t="s">
        <v>1163</v>
      </c>
      <c r="C152" s="1443">
        <v>10</v>
      </c>
      <c r="D152" s="1433" t="s">
        <v>512</v>
      </c>
    </row>
    <row r="153" ht="23.25" spans="1:4">
      <c r="A153" s="1434" t="s">
        <v>1164</v>
      </c>
      <c r="B153" s="1435" t="s">
        <v>1165</v>
      </c>
      <c r="C153" s="1435">
        <v>10</v>
      </c>
      <c r="D153" s="1433" t="s">
        <v>725</v>
      </c>
    </row>
    <row r="154" ht="23.25" spans="1:4">
      <c r="A154" s="1442" t="s">
        <v>1166</v>
      </c>
      <c r="B154" s="1443" t="s">
        <v>1167</v>
      </c>
      <c r="C154" s="1443">
        <v>10</v>
      </c>
      <c r="D154" s="1433" t="s">
        <v>1168</v>
      </c>
    </row>
    <row r="155" ht="23.25" spans="1:4">
      <c r="A155" s="1434" t="s">
        <v>1169</v>
      </c>
      <c r="B155" s="1435" t="s">
        <v>1170</v>
      </c>
      <c r="C155" s="1435">
        <v>10</v>
      </c>
      <c r="D155" s="1433" t="s">
        <v>1171</v>
      </c>
    </row>
    <row r="156" ht="23.25" spans="1:4">
      <c r="A156" s="1442" t="s">
        <v>1172</v>
      </c>
      <c r="B156" s="1443" t="s">
        <v>1173</v>
      </c>
      <c r="C156" s="1443">
        <v>10</v>
      </c>
      <c r="D156" s="1433" t="s">
        <v>526</v>
      </c>
    </row>
    <row r="157" ht="23.25" spans="1:4">
      <c r="A157" s="1434" t="s">
        <v>1174</v>
      </c>
      <c r="B157" s="1435" t="s">
        <v>1175</v>
      </c>
      <c r="C157" s="1435">
        <v>10</v>
      </c>
      <c r="D157" s="1433" t="s">
        <v>534</v>
      </c>
    </row>
    <row r="158" ht="23.25" spans="1:4">
      <c r="A158" s="1442" t="s">
        <v>1176</v>
      </c>
      <c r="B158" s="1443" t="s">
        <v>1177</v>
      </c>
      <c r="C158" s="1443">
        <v>10</v>
      </c>
      <c r="D158" s="1433" t="s">
        <v>1178</v>
      </c>
    </row>
    <row r="159" ht="23.25" spans="1:4">
      <c r="A159" s="1434" t="s">
        <v>1179</v>
      </c>
      <c r="B159" s="1435" t="s">
        <v>1180</v>
      </c>
      <c r="C159" s="1435">
        <v>10</v>
      </c>
      <c r="D159" s="1433" t="s">
        <v>592</v>
      </c>
    </row>
    <row r="160" ht="23.25" spans="1:4">
      <c r="A160" s="1442" t="s">
        <v>1181</v>
      </c>
      <c r="B160" s="1443" t="s">
        <v>1182</v>
      </c>
      <c r="C160" s="1443">
        <v>10</v>
      </c>
      <c r="D160" s="1433" t="s">
        <v>1183</v>
      </c>
    </row>
    <row r="161" ht="23.25" spans="1:4">
      <c r="A161" s="1434" t="s">
        <v>1184</v>
      </c>
      <c r="B161" s="1435" t="s">
        <v>1185</v>
      </c>
      <c r="C161" s="1435">
        <v>10</v>
      </c>
      <c r="D161" s="1433" t="s">
        <v>600</v>
      </c>
    </row>
    <row r="162" ht="23.25" spans="1:4">
      <c r="A162" s="1442" t="s">
        <v>1186</v>
      </c>
      <c r="B162" s="1443" t="s">
        <v>1187</v>
      </c>
      <c r="C162" s="1443">
        <v>10</v>
      </c>
      <c r="D162" s="1433" t="s">
        <v>542</v>
      </c>
    </row>
    <row r="163" ht="23.25" spans="1:4">
      <c r="A163" s="1434" t="s">
        <v>1188</v>
      </c>
      <c r="B163" s="1435" t="s">
        <v>1189</v>
      </c>
      <c r="C163" s="1435">
        <v>10</v>
      </c>
      <c r="D163" s="1433" t="s">
        <v>550</v>
      </c>
    </row>
    <row r="164" ht="23.25" spans="1:4">
      <c r="A164" s="1442" t="s">
        <v>1190</v>
      </c>
      <c r="B164" s="1443" t="s">
        <v>1191</v>
      </c>
      <c r="C164" s="1443">
        <v>10</v>
      </c>
      <c r="D164" s="1433" t="s">
        <v>558</v>
      </c>
    </row>
    <row r="165" ht="23.25" spans="1:4">
      <c r="A165" s="1434" t="s">
        <v>1192</v>
      </c>
      <c r="B165" s="1435" t="s">
        <v>1193</v>
      </c>
      <c r="C165" s="1435">
        <v>10</v>
      </c>
      <c r="D165" s="1433" t="s">
        <v>608</v>
      </c>
    </row>
    <row r="166" ht="23.25" spans="1:4">
      <c r="A166" s="1442" t="s">
        <v>1194</v>
      </c>
      <c r="B166" s="1443" t="s">
        <v>1195</v>
      </c>
      <c r="C166" s="1443">
        <v>10</v>
      </c>
      <c r="D166" s="1433" t="s">
        <v>615</v>
      </c>
    </row>
    <row r="167" ht="23.25" spans="1:4">
      <c r="A167" s="1434" t="s">
        <v>1196</v>
      </c>
      <c r="B167" s="1435" t="s">
        <v>1197</v>
      </c>
      <c r="C167" s="1435">
        <v>10</v>
      </c>
      <c r="D167" s="1433" t="s">
        <v>294</v>
      </c>
    </row>
    <row r="168" ht="23.25" spans="1:4">
      <c r="A168" s="1442" t="s">
        <v>1198</v>
      </c>
      <c r="B168" s="1443" t="s">
        <v>1199</v>
      </c>
      <c r="C168" s="1443">
        <v>10</v>
      </c>
      <c r="D168" s="1433" t="s">
        <v>566</v>
      </c>
    </row>
    <row r="169" ht="23.25" spans="1:4">
      <c r="A169" s="1434" t="s">
        <v>1200</v>
      </c>
      <c r="B169" s="1435" t="s">
        <v>1201</v>
      </c>
      <c r="C169" s="1435">
        <v>10</v>
      </c>
      <c r="D169" s="1433" t="s">
        <v>292</v>
      </c>
    </row>
    <row r="170" ht="23.25" spans="1:4">
      <c r="A170" s="1442" t="s">
        <v>1202</v>
      </c>
      <c r="B170" s="1443" t="s">
        <v>1203</v>
      </c>
      <c r="C170" s="1443">
        <v>10</v>
      </c>
      <c r="D170" s="1433" t="s">
        <v>327</v>
      </c>
    </row>
    <row r="171" ht="23.25" spans="1:4">
      <c r="A171" s="1434" t="s">
        <v>1204</v>
      </c>
      <c r="B171" s="1435" t="s">
        <v>1205</v>
      </c>
      <c r="C171" s="1435">
        <v>10</v>
      </c>
      <c r="D171" s="1433" t="s">
        <v>1206</v>
      </c>
    </row>
    <row r="172" ht="23.25" spans="1:4">
      <c r="A172" s="1442" t="s">
        <v>1207</v>
      </c>
      <c r="B172" s="1443" t="s">
        <v>1208</v>
      </c>
      <c r="C172" s="1443">
        <v>10</v>
      </c>
      <c r="D172" s="1433" t="s">
        <v>751</v>
      </c>
    </row>
    <row r="173" ht="23.25" spans="1:4">
      <c r="A173" s="1434" t="s">
        <v>1209</v>
      </c>
      <c r="B173" s="1435" t="s">
        <v>1210</v>
      </c>
      <c r="C173" s="1435">
        <v>10</v>
      </c>
      <c r="D173" s="1433" t="s">
        <v>748</v>
      </c>
    </row>
    <row r="174" ht="23.25" spans="1:4">
      <c r="A174" s="1434" t="s">
        <v>1211</v>
      </c>
      <c r="B174" s="1435" t="s">
        <v>1212</v>
      </c>
      <c r="C174" s="1435">
        <v>10</v>
      </c>
      <c r="D174" s="1433" t="s">
        <v>1213</v>
      </c>
    </row>
    <row r="175" ht="23.25" spans="1:4">
      <c r="A175" s="1442" t="s">
        <v>1214</v>
      </c>
      <c r="B175" s="1443" t="s">
        <v>1215</v>
      </c>
      <c r="C175" s="1443">
        <v>10</v>
      </c>
      <c r="D175" s="1433" t="s">
        <v>582</v>
      </c>
    </row>
    <row r="176" ht="23.25" spans="1:4">
      <c r="A176" s="1434" t="s">
        <v>1216</v>
      </c>
      <c r="B176" s="1435" t="s">
        <v>1217</v>
      </c>
      <c r="C176" s="1435">
        <v>10</v>
      </c>
      <c r="D176" s="1433" t="s">
        <v>1218</v>
      </c>
    </row>
    <row r="177" ht="23.25" spans="1:4">
      <c r="A177" s="1442" t="s">
        <v>1219</v>
      </c>
      <c r="B177" s="1443" t="s">
        <v>1220</v>
      </c>
      <c r="C177" s="1443">
        <v>10</v>
      </c>
      <c r="D177" s="1433" t="s">
        <v>629</v>
      </c>
    </row>
    <row r="178" ht="23.25" spans="1:4">
      <c r="A178" s="1434" t="s">
        <v>1221</v>
      </c>
      <c r="B178" s="1435" t="s">
        <v>1222</v>
      </c>
      <c r="C178" s="1435">
        <v>10</v>
      </c>
      <c r="D178" s="1433" t="s">
        <v>301</v>
      </c>
    </row>
    <row r="179" ht="23.25" spans="1:4">
      <c r="A179" s="1442" t="s">
        <v>1223</v>
      </c>
      <c r="B179" s="1443" t="s">
        <v>1224</v>
      </c>
      <c r="C179" s="1443">
        <v>10</v>
      </c>
      <c r="D179" s="1433" t="s">
        <v>590</v>
      </c>
    </row>
    <row r="180" ht="23.25" spans="1:4">
      <c r="A180" s="1434" t="s">
        <v>1225</v>
      </c>
      <c r="B180" s="1435" t="s">
        <v>1226</v>
      </c>
      <c r="C180" s="1435">
        <v>10</v>
      </c>
      <c r="D180" s="1433" t="s">
        <v>625</v>
      </c>
    </row>
    <row r="181" ht="23.25" spans="1:4">
      <c r="A181" s="1442" t="s">
        <v>1227</v>
      </c>
      <c r="B181" s="1443" t="s">
        <v>1228</v>
      </c>
      <c r="C181" s="1443">
        <v>10</v>
      </c>
      <c r="D181" s="1433" t="s">
        <v>598</v>
      </c>
    </row>
    <row r="182" ht="23.25" spans="1:4">
      <c r="A182" s="1434" t="s">
        <v>1229</v>
      </c>
      <c r="B182" s="1435" t="s">
        <v>1230</v>
      </c>
      <c r="C182" s="1435">
        <v>10</v>
      </c>
      <c r="D182" s="1433" t="s">
        <v>1231</v>
      </c>
    </row>
    <row r="183" ht="23.25" spans="1:4">
      <c r="A183" s="1442" t="s">
        <v>1232</v>
      </c>
      <c r="B183" s="1443" t="s">
        <v>1233</v>
      </c>
      <c r="C183" s="1443">
        <v>10</v>
      </c>
      <c r="D183" s="1433" t="s">
        <v>606</v>
      </c>
    </row>
    <row r="184" ht="22.5" spans="1:4">
      <c r="A184" s="1434" t="s">
        <v>1234</v>
      </c>
      <c r="B184" s="1435" t="s">
        <v>1235</v>
      </c>
      <c r="C184" s="1435">
        <v>10</v>
      </c>
      <c r="D184" s="1448" t="s">
        <v>1236</v>
      </c>
    </row>
    <row r="185" ht="23.25" spans="1:4">
      <c r="A185" s="1442" t="s">
        <v>1237</v>
      </c>
      <c r="B185" s="1443" t="s">
        <v>1238</v>
      </c>
      <c r="C185" s="1443">
        <v>10</v>
      </c>
      <c r="D185" s="1433" t="s">
        <v>370</v>
      </c>
    </row>
    <row r="186" ht="22.5" spans="1:4">
      <c r="A186" s="1434" t="s">
        <v>1239</v>
      </c>
      <c r="B186" s="1435" t="s">
        <v>1240</v>
      </c>
      <c r="C186" s="1435">
        <v>10</v>
      </c>
      <c r="D186" s="1448" t="s">
        <v>1241</v>
      </c>
    </row>
    <row r="187" ht="22.5" spans="1:4">
      <c r="A187" s="1442" t="s">
        <v>1242</v>
      </c>
      <c r="B187" s="1443" t="s">
        <v>1243</v>
      </c>
      <c r="C187" s="1443">
        <v>10</v>
      </c>
      <c r="D187" s="1448" t="s">
        <v>635</v>
      </c>
    </row>
    <row r="188" ht="23.25" spans="1:4">
      <c r="A188" s="1442" t="s">
        <v>1244</v>
      </c>
      <c r="B188" s="1443" t="s">
        <v>1245</v>
      </c>
      <c r="C188" s="1443">
        <v>10</v>
      </c>
      <c r="D188" s="1433" t="s">
        <v>1246</v>
      </c>
    </row>
    <row r="189" ht="23.25" spans="1:4">
      <c r="A189" s="1434" t="s">
        <v>1247</v>
      </c>
      <c r="B189" s="1435" t="s">
        <v>1248</v>
      </c>
      <c r="C189" s="1435">
        <v>10</v>
      </c>
      <c r="D189" s="1433" t="s">
        <v>658</v>
      </c>
    </row>
    <row r="190" ht="23.25" spans="1:4">
      <c r="A190" s="1442" t="s">
        <v>1249</v>
      </c>
      <c r="B190" s="1443" t="s">
        <v>1250</v>
      </c>
      <c r="C190" s="1443">
        <v>10</v>
      </c>
      <c r="D190" s="1433" t="s">
        <v>1251</v>
      </c>
    </row>
    <row r="191" ht="23.25" spans="1:4">
      <c r="A191" s="1434" t="s">
        <v>1252</v>
      </c>
      <c r="B191" s="1435" t="s">
        <v>1253</v>
      </c>
      <c r="C191" s="1435">
        <v>10</v>
      </c>
      <c r="D191" s="1433" t="s">
        <v>1254</v>
      </c>
    </row>
    <row r="192" ht="23.25" spans="1:4">
      <c r="A192" s="1442" t="s">
        <v>1255</v>
      </c>
      <c r="B192" s="1443" t="s">
        <v>1256</v>
      </c>
      <c r="C192" s="1443">
        <v>10</v>
      </c>
      <c r="D192" s="1433" t="s">
        <v>1241</v>
      </c>
    </row>
    <row r="193" ht="23.25" spans="1:4">
      <c r="A193" s="1434" t="s">
        <v>1257</v>
      </c>
      <c r="B193" s="1435" t="s">
        <v>1258</v>
      </c>
      <c r="C193" s="1435">
        <v>10</v>
      </c>
      <c r="D193" s="1433" t="s">
        <v>682</v>
      </c>
    </row>
    <row r="194" ht="23.25" spans="1:4">
      <c r="A194" s="1442" t="s">
        <v>1259</v>
      </c>
      <c r="B194" s="1443" t="s">
        <v>1260</v>
      </c>
      <c r="C194" s="1443">
        <v>10</v>
      </c>
      <c r="D194" s="1433" t="s">
        <v>620</v>
      </c>
    </row>
    <row r="195" ht="23.25" spans="1:4">
      <c r="A195" s="1434" t="s">
        <v>1261</v>
      </c>
      <c r="B195" s="1435" t="s">
        <v>1262</v>
      </c>
      <c r="C195" s="1435">
        <v>10</v>
      </c>
      <c r="D195" s="1433" t="s">
        <v>1263</v>
      </c>
    </row>
    <row r="196" ht="23.25" spans="1:4">
      <c r="A196" s="1442" t="s">
        <v>1264</v>
      </c>
      <c r="B196" s="1443" t="s">
        <v>1265</v>
      </c>
      <c r="C196" s="1443">
        <v>10</v>
      </c>
      <c r="D196" s="1433" t="s">
        <v>631</v>
      </c>
    </row>
    <row r="197" ht="23.25" spans="1:4">
      <c r="A197" s="1434" t="s">
        <v>1266</v>
      </c>
      <c r="B197" s="1435" t="s">
        <v>1267</v>
      </c>
      <c r="C197" s="1435">
        <v>10</v>
      </c>
      <c r="D197" s="1433" t="s">
        <v>627</v>
      </c>
    </row>
    <row r="198" ht="23.25" spans="1:4">
      <c r="A198" s="1442" t="s">
        <v>1268</v>
      </c>
      <c r="B198" s="1443" t="s">
        <v>1269</v>
      </c>
      <c r="C198" s="1443">
        <v>10</v>
      </c>
      <c r="D198" s="1433" t="s">
        <v>633</v>
      </c>
    </row>
    <row r="199" ht="23.25" spans="1:4">
      <c r="A199" s="1434" t="s">
        <v>1270</v>
      </c>
      <c r="B199" s="1435" t="s">
        <v>1271</v>
      </c>
      <c r="C199" s="1435">
        <v>10</v>
      </c>
      <c r="D199" s="1433" t="s">
        <v>378</v>
      </c>
    </row>
    <row r="200" ht="23.25" spans="1:4">
      <c r="A200" s="1442" t="s">
        <v>1272</v>
      </c>
      <c r="B200" s="1443" t="s">
        <v>1273</v>
      </c>
      <c r="C200" s="1443">
        <v>10</v>
      </c>
      <c r="D200" s="1433" t="s">
        <v>640</v>
      </c>
    </row>
    <row r="201" ht="23.25" spans="1:4">
      <c r="A201" s="1434" t="s">
        <v>1274</v>
      </c>
      <c r="B201" s="1435" t="s">
        <v>1275</v>
      </c>
      <c r="C201" s="1435">
        <v>10</v>
      </c>
      <c r="D201" s="1433" t="s">
        <v>690</v>
      </c>
    </row>
    <row r="202" ht="23.25" spans="1:4">
      <c r="A202" s="1442" t="s">
        <v>1276</v>
      </c>
      <c r="B202" s="1443" t="s">
        <v>1277</v>
      </c>
      <c r="C202" s="1443">
        <v>10</v>
      </c>
      <c r="D202" s="1433" t="s">
        <v>376</v>
      </c>
    </row>
    <row r="203" ht="23.25" spans="1:4">
      <c r="A203" s="1434" t="s">
        <v>1278</v>
      </c>
      <c r="B203" s="1435" t="s">
        <v>1279</v>
      </c>
      <c r="C203" s="1435">
        <v>10</v>
      </c>
      <c r="D203" s="1433" t="s">
        <v>638</v>
      </c>
    </row>
    <row r="204" ht="23.25" spans="1:4">
      <c r="A204" s="1442" t="s">
        <v>1280</v>
      </c>
      <c r="B204" s="1443" t="s">
        <v>1281</v>
      </c>
      <c r="C204" s="1443">
        <v>10</v>
      </c>
      <c r="D204" s="1433" t="s">
        <v>1282</v>
      </c>
    </row>
    <row r="205" ht="23.25" spans="1:4">
      <c r="A205" s="1434" t="s">
        <v>1283</v>
      </c>
      <c r="B205" s="1435" t="s">
        <v>1284</v>
      </c>
      <c r="C205" s="1435">
        <v>10</v>
      </c>
      <c r="D205" s="1433" t="s">
        <v>646</v>
      </c>
    </row>
    <row r="206" ht="23.25" spans="1:4">
      <c r="A206" s="1442" t="s">
        <v>1285</v>
      </c>
      <c r="B206" s="1443" t="s">
        <v>1286</v>
      </c>
      <c r="C206" s="1443">
        <v>10</v>
      </c>
      <c r="D206" s="1433" t="s">
        <v>341</v>
      </c>
    </row>
    <row r="207" ht="22.5" spans="1:4">
      <c r="A207" s="1434" t="s">
        <v>1287</v>
      </c>
      <c r="B207" s="1435" t="s">
        <v>1288</v>
      </c>
      <c r="C207" s="1435">
        <v>10</v>
      </c>
      <c r="D207" s="1448" t="s">
        <v>1289</v>
      </c>
    </row>
    <row r="208" ht="22.5" spans="1:4">
      <c r="A208" s="1442" t="s">
        <v>1290</v>
      </c>
      <c r="B208" s="1443" t="s">
        <v>1291</v>
      </c>
      <c r="C208" s="1443">
        <v>10</v>
      </c>
      <c r="D208" s="1448" t="s">
        <v>1292</v>
      </c>
    </row>
    <row r="209" ht="23.25" spans="1:4">
      <c r="A209" s="1434" t="s">
        <v>1293</v>
      </c>
      <c r="B209" s="1435" t="s">
        <v>1294</v>
      </c>
      <c r="C209" s="1435">
        <v>10</v>
      </c>
      <c r="D209" s="1433" t="s">
        <v>648</v>
      </c>
    </row>
    <row r="210" ht="24" spans="1:4">
      <c r="A210" s="1465" t="s">
        <v>1295</v>
      </c>
      <c r="B210" s="1466" t="s">
        <v>1296</v>
      </c>
      <c r="C210" s="1466">
        <v>10</v>
      </c>
      <c r="D210" s="1433" t="s">
        <v>656</v>
      </c>
    </row>
    <row r="211" ht="23.25" spans="1:4">
      <c r="A211" s="1442" t="s">
        <v>1297</v>
      </c>
      <c r="B211" s="1443" t="s">
        <v>1298</v>
      </c>
      <c r="C211" s="1443">
        <v>10</v>
      </c>
      <c r="D211" s="1433" t="s">
        <v>622</v>
      </c>
    </row>
    <row r="212" spans="1:4">
      <c r="A212" s="1467" t="s">
        <v>1299</v>
      </c>
      <c r="B212" s="1468" t="s">
        <v>1300</v>
      </c>
      <c r="C212" s="1468">
        <v>10</v>
      </c>
      <c r="D212" s="1469" t="s">
        <v>1301</v>
      </c>
    </row>
    <row r="213" ht="23.25" spans="1:4">
      <c r="A213" s="1434" t="s">
        <v>1302</v>
      </c>
      <c r="B213" s="1435" t="s">
        <v>1303</v>
      </c>
      <c r="C213" s="1468">
        <v>10</v>
      </c>
      <c r="D213" s="1433" t="s">
        <v>428</v>
      </c>
    </row>
    <row r="214" ht="23.25" spans="1:4">
      <c r="A214" s="1434" t="s">
        <v>1304</v>
      </c>
      <c r="B214" s="1435" t="s">
        <v>1305</v>
      </c>
      <c r="C214" s="1468">
        <v>10</v>
      </c>
      <c r="D214" s="1433" t="s">
        <v>460</v>
      </c>
    </row>
    <row r="215" ht="23.25" spans="1:4">
      <c r="A215" s="1436" t="s">
        <v>1306</v>
      </c>
      <c r="B215" s="1437" t="s">
        <v>1307</v>
      </c>
      <c r="C215" s="1468">
        <v>10</v>
      </c>
      <c r="D215" s="1433" t="s">
        <v>1308</v>
      </c>
    </row>
    <row r="216" ht="23.25" spans="1:4">
      <c r="A216" s="1434" t="s">
        <v>1309</v>
      </c>
      <c r="B216" s="1435" t="s">
        <v>1310</v>
      </c>
      <c r="C216" s="1468">
        <v>10</v>
      </c>
      <c r="D216" s="1433" t="s">
        <v>522</v>
      </c>
    </row>
    <row r="217" ht="23.25" spans="1:4">
      <c r="A217" s="1434" t="s">
        <v>1311</v>
      </c>
      <c r="B217" s="1435" t="s">
        <v>1312</v>
      </c>
      <c r="C217" s="1468">
        <v>10</v>
      </c>
      <c r="D217" s="1433" t="s">
        <v>530</v>
      </c>
    </row>
    <row r="218" ht="23.25" spans="1:4">
      <c r="A218" s="1434" t="s">
        <v>1313</v>
      </c>
      <c r="B218" s="1435" t="s">
        <v>1314</v>
      </c>
      <c r="C218" s="1468">
        <v>10</v>
      </c>
      <c r="D218" s="1433" t="s">
        <v>554</v>
      </c>
    </row>
    <row r="219" ht="23.25" spans="1:4">
      <c r="A219" s="1442" t="s">
        <v>1315</v>
      </c>
      <c r="B219" s="1443" t="s">
        <v>1316</v>
      </c>
      <c r="C219" s="1468">
        <v>10</v>
      </c>
      <c r="D219" s="1433" t="s">
        <v>562</v>
      </c>
    </row>
    <row r="220" ht="23.25" spans="1:4">
      <c r="A220" s="1434" t="s">
        <v>1317</v>
      </c>
      <c r="B220" s="1435" t="s">
        <v>1318</v>
      </c>
      <c r="C220" s="1468">
        <v>10</v>
      </c>
      <c r="D220" s="1433" t="s">
        <v>1319</v>
      </c>
    </row>
    <row r="221" ht="23.25" spans="1:4">
      <c r="A221" s="1442" t="s">
        <v>1320</v>
      </c>
      <c r="B221" s="1443" t="s">
        <v>1321</v>
      </c>
      <c r="C221" s="1468">
        <v>10</v>
      </c>
      <c r="D221" s="1433" t="s">
        <v>578</v>
      </c>
    </row>
    <row r="222" ht="22.5" spans="1:4">
      <c r="A222" s="1434" t="s">
        <v>1322</v>
      </c>
      <c r="B222" s="1435" t="s">
        <v>1323</v>
      </c>
      <c r="C222" s="1468">
        <v>10</v>
      </c>
      <c r="D222" s="1470" t="s">
        <v>586</v>
      </c>
    </row>
    <row r="223" ht="23.25" spans="1:4">
      <c r="A223" s="1467" t="s">
        <v>1324</v>
      </c>
      <c r="B223" s="1468" t="s">
        <v>1325</v>
      </c>
      <c r="C223" s="1468">
        <v>10</v>
      </c>
      <c r="D223" s="1433" t="s">
        <v>594</v>
      </c>
    </row>
    <row r="224" spans="1:4">
      <c r="A224" s="1462" t="s">
        <v>1326</v>
      </c>
      <c r="B224" s="1463" t="s">
        <v>1327</v>
      </c>
      <c r="C224" s="1468">
        <v>10</v>
      </c>
      <c r="D224" s="1471" t="s">
        <v>1328</v>
      </c>
    </row>
    <row r="225" ht="22.5" spans="1:4">
      <c r="A225" s="1442" t="s">
        <v>1329</v>
      </c>
      <c r="B225" s="1443" t="s">
        <v>1330</v>
      </c>
      <c r="C225" s="1468">
        <v>10</v>
      </c>
      <c r="D225" s="1448" t="s">
        <v>546</v>
      </c>
    </row>
    <row r="226" ht="23.25" spans="1:4">
      <c r="A226" s="1434" t="s">
        <v>1331</v>
      </c>
      <c r="B226" s="1435" t="s">
        <v>1332</v>
      </c>
      <c r="C226" s="1468">
        <v>10</v>
      </c>
      <c r="D226" s="1433" t="s">
        <v>452</v>
      </c>
    </row>
    <row r="227" ht="23.25" spans="1:4">
      <c r="A227" s="1442" t="s">
        <v>1333</v>
      </c>
      <c r="B227" s="1443" t="s">
        <v>1334</v>
      </c>
      <c r="C227" s="1468">
        <v>10</v>
      </c>
      <c r="D227" s="1433" t="s">
        <v>492</v>
      </c>
    </row>
    <row r="228" ht="22.5" spans="1:4">
      <c r="A228" s="1442" t="s">
        <v>1335</v>
      </c>
      <c r="B228" s="1443" t="s">
        <v>1336</v>
      </c>
      <c r="C228" s="1443">
        <v>10</v>
      </c>
      <c r="D228" s="1439" t="s">
        <v>1337</v>
      </c>
    </row>
    <row r="229" ht="23.25" spans="1:4">
      <c r="A229" s="1459" t="s">
        <v>1338</v>
      </c>
      <c r="B229" s="1453" t="s">
        <v>1339</v>
      </c>
      <c r="C229" s="1453">
        <v>10</v>
      </c>
      <c r="D229" s="1454" t="s">
        <v>1340</v>
      </c>
    </row>
    <row r="230" ht="19.5" spans="1:4">
      <c r="A230" s="1434" t="s">
        <v>1341</v>
      </c>
      <c r="B230" s="1435" t="s">
        <v>1342</v>
      </c>
      <c r="C230" s="1435">
        <v>11</v>
      </c>
      <c r="D230" s="1472" t="s">
        <v>229</v>
      </c>
    </row>
    <row r="231" spans="1:4">
      <c r="A231" s="1473"/>
      <c r="B231" s="1474"/>
      <c r="C231" s="1474"/>
      <c r="D231" s="1474"/>
    </row>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67</vt:i4>
      </vt:variant>
    </vt:vector>
  </HeadingPairs>
  <TitlesOfParts>
    <vt:vector size="67" baseType="lpstr">
      <vt:lpstr>价格目录</vt:lpstr>
      <vt:lpstr>公司通讯录</vt:lpstr>
      <vt:lpstr>快鑫达客户托运条款</vt:lpstr>
      <vt:lpstr>DHL走货须知</vt:lpstr>
      <vt:lpstr>香港DHL代理价</vt:lpstr>
      <vt:lpstr>香港DHL代理账号分区表</vt:lpstr>
      <vt:lpstr>香港DHL特价B</vt:lpstr>
      <vt:lpstr>香港DHL特价C</vt:lpstr>
      <vt:lpstr>香港DHL特价C分区</vt:lpstr>
      <vt:lpstr>香港DHL特价D</vt:lpstr>
      <vt:lpstr>香港DHL特价D分区</vt:lpstr>
      <vt:lpstr>香港DHL美国FBA价格</vt:lpstr>
      <vt:lpstr>香港DHL除6000促销价</vt:lpstr>
      <vt:lpstr>香港DHL除6000促销价分区表</vt:lpstr>
      <vt:lpstr>香港DHL大货除6000促销价</vt:lpstr>
      <vt:lpstr>大陆DHL代理重货价</vt:lpstr>
      <vt:lpstr>大陆DHL代理重货价分区</vt:lpstr>
      <vt:lpstr>大陆DHL小货促销价</vt:lpstr>
      <vt:lpstr>大陆DHL小货促销价分区</vt:lpstr>
      <vt:lpstr>大陆DHL特价A</vt:lpstr>
      <vt:lpstr>大陆DHL特价A分区表</vt:lpstr>
      <vt:lpstr>香港TNT全球15N价A</vt:lpstr>
      <vt:lpstr>大陆TNT全球快递结算价</vt:lpstr>
      <vt:lpstr>大陆TNT全球快递分区</vt:lpstr>
      <vt:lpstr>大陆TNT经济快递结算价</vt:lpstr>
      <vt:lpstr>大陆TNT经济分区</vt:lpstr>
      <vt:lpstr>深圳TNT全球15N代理价</vt:lpstr>
      <vt:lpstr>深圳TNT空派S87除6000价</vt:lpstr>
      <vt:lpstr>大陆中速TNT小货价</vt:lpstr>
      <vt:lpstr>大陆中速TNT小货价分区</vt:lpstr>
      <vt:lpstr>香港联邦IE代理价</vt:lpstr>
      <vt:lpstr>香港联邦IE代理分区表</vt:lpstr>
      <vt:lpstr>香港联邦IP代理价</vt:lpstr>
      <vt:lpstr>香港联邦IP代理价分区</vt:lpstr>
      <vt:lpstr>香港联邦临时周促销IE价</vt:lpstr>
      <vt:lpstr>香港联邦临时周促销IP价</vt:lpstr>
      <vt:lpstr>香港联邦欧美除6000周促销</vt:lpstr>
      <vt:lpstr>香港联邦美加墨IP特惠价</vt:lpstr>
      <vt:lpstr>大陆联邦IE特价A</vt:lpstr>
      <vt:lpstr>大陆联邦IP特价A</vt:lpstr>
      <vt:lpstr>大陆FEDEX分区表</vt:lpstr>
      <vt:lpstr>大陆Fedex-大货IE特惠价B</vt:lpstr>
      <vt:lpstr>大陆Fedex-大货IP特惠价B</vt:lpstr>
      <vt:lpstr>大陆联邦IE特价C內电</vt:lpstr>
      <vt:lpstr>大陆联邦IP特价C內电</vt:lpstr>
      <vt:lpstr>大陆联邦IP特价D</vt:lpstr>
      <vt:lpstr>大陆联邦2021年1月1执行附加费表</vt:lpstr>
      <vt:lpstr>UPS公布价</vt:lpstr>
      <vt:lpstr>UPS分区表</vt:lpstr>
      <vt:lpstr>香港UPS红单B价</vt:lpstr>
      <vt:lpstr>香港UPS红单C价</vt:lpstr>
      <vt:lpstr>香港UPS红单特价D</vt:lpstr>
      <vt:lpstr>香港UPS红单纯电价</vt:lpstr>
      <vt:lpstr>香港UPS红单除7000价格</vt:lpstr>
      <vt:lpstr>香港UPS红单除6000特价</vt:lpstr>
      <vt:lpstr>大陆UPS红单特惠价</vt:lpstr>
      <vt:lpstr>大陆UPS蓝单特惠价</vt:lpstr>
      <vt:lpstr>大陆UPS南美非洲红蓝单特惠价</vt:lpstr>
      <vt:lpstr>大陆UPS南美非洲分区表</vt:lpstr>
      <vt:lpstr>大陆UPS红单除6000小货价</vt:lpstr>
      <vt:lpstr>大陆UPS蓝单除6000小货价</vt:lpstr>
      <vt:lpstr>UPS进口到香港-JK价 </vt:lpstr>
      <vt:lpstr>DHL进口到香港价格</vt:lpstr>
      <vt:lpstr>DHL进口到香港分区表</vt:lpstr>
      <vt:lpstr>大陆ARAMEX专线价格</vt:lpstr>
      <vt:lpstr>大陆EMS</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快鑫达魏S</cp:lastModifiedBy>
  <dcterms:created xsi:type="dcterms:W3CDTF">2019-02-23T01:38:00Z</dcterms:created>
  <dcterms:modified xsi:type="dcterms:W3CDTF">2021-03-15T01:58:05Z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false</vt:bool>
  </property>
</Properties>
</file>